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re Pangea\Documents\ExplorePangea\RidingNZ\Download\"/>
    </mc:Choice>
  </mc:AlternateContent>
  <bookViews>
    <workbookView xWindow="0" yWindow="0" windowWidth="10760" windowHeight="6350" tabRatio="407"/>
  </bookViews>
  <sheets>
    <sheet name="Logbook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72" i="1" l="1"/>
  <c r="G170" i="1"/>
  <c r="J149" i="1" l="1"/>
  <c r="I149" i="1"/>
  <c r="G149" i="1"/>
  <c r="J145" i="1" l="1"/>
  <c r="J135" i="1" l="1"/>
  <c r="I135" i="1"/>
  <c r="J38" i="1" l="1"/>
  <c r="I38" i="1"/>
  <c r="H38" i="1"/>
  <c r="G15" i="1"/>
  <c r="P4" i="1"/>
  <c r="O4" i="1"/>
  <c r="M4" i="1"/>
  <c r="L4" i="1"/>
  <c r="K4" i="1"/>
  <c r="J4" i="1"/>
  <c r="I4" i="1"/>
  <c r="H4" i="1"/>
  <c r="G4" i="1"/>
  <c r="M3" i="1"/>
  <c r="L3" i="1"/>
  <c r="K3" i="1"/>
  <c r="J3" i="1"/>
  <c r="I3" i="1"/>
  <c r="H3" i="1"/>
  <c r="G3" i="1"/>
  <c r="H2" i="1"/>
  <c r="G2" i="1"/>
  <c r="L1" i="1"/>
  <c r="K1" i="1"/>
  <c r="J1" i="1"/>
  <c r="I1" i="1"/>
  <c r="H1" i="1"/>
  <c r="G1" i="1"/>
</calcChain>
</file>

<file path=xl/sharedStrings.xml><?xml version="1.0" encoding="utf-8"?>
<sst xmlns="http://schemas.openxmlformats.org/spreadsheetml/2006/main" count="666" uniqueCount="229">
  <si>
    <t>Day</t>
  </si>
  <si>
    <t>Activity</t>
  </si>
  <si>
    <t>Location</t>
  </si>
  <si>
    <t>Route</t>
  </si>
  <si>
    <t>Leg</t>
  </si>
  <si>
    <t>Temp max 
(C)</t>
  </si>
  <si>
    <t>Temp min 
(C)</t>
  </si>
  <si>
    <t>Riding</t>
  </si>
  <si>
    <t>Distance
Hike (Km)</t>
  </si>
  <si>
    <t>Distance
Bike (Km)</t>
  </si>
  <si>
    <t>Time total
h:mm:ss</t>
  </si>
  <si>
    <t>Time moving
h:mm:ss</t>
  </si>
  <si>
    <t>Total</t>
  </si>
  <si>
    <t>Pavement</t>
  </si>
  <si>
    <t>Terrain description</t>
  </si>
  <si>
    <t>Moving aver. (Bike)(Km/h)</t>
  </si>
  <si>
    <t>Number of days for this activity</t>
  </si>
  <si>
    <t>Daily average</t>
  </si>
  <si>
    <t>Day #</t>
  </si>
  <si>
    <t>Aucklad region</t>
  </si>
  <si>
    <t>Hike on Tiritiri Matangi Island and ride from Gulf Harbour to Orewa</t>
  </si>
  <si>
    <t>Orewa to Matakana</t>
  </si>
  <si>
    <t>Pavement except from Puhoi cheese factory to West Coast Rd, which was compacted dirt and gravel</t>
  </si>
  <si>
    <t>Pavement except fire roads which were compacted dirt and gravel</t>
  </si>
  <si>
    <t>Matakana to Mangawhai Heads</t>
  </si>
  <si>
    <t>Pavement except fire road which was compacted dirt and gravel</t>
  </si>
  <si>
    <t>Mangawhai Heads to Whangarei Abbey caves</t>
  </si>
  <si>
    <t>Whangarei Abbey caves to Whangarei falls</t>
  </si>
  <si>
    <t>Whangarei falls to Tutukaka</t>
  </si>
  <si>
    <t>Riding, hiking</t>
  </si>
  <si>
    <t>Mostly pavement</t>
  </si>
  <si>
    <t>Elev. Gain 
Bike (m)</t>
  </si>
  <si>
    <t>Elev. descent 
Bike(m)</t>
  </si>
  <si>
    <t>Diving</t>
  </si>
  <si>
    <t>Poor Knights Islands</t>
  </si>
  <si>
    <t>Tutukaka to MimiWhangata (Waikahoa Bay)</t>
  </si>
  <si>
    <t>Pavement, Metal, sand</t>
  </si>
  <si>
    <t>Pavement, Metal</t>
  </si>
  <si>
    <t>Russel</t>
  </si>
  <si>
    <t>Hiking</t>
  </si>
  <si>
    <t>Dirt</t>
  </si>
  <si>
    <t>Dirt, thick gravel on logging area and pavement</t>
  </si>
  <si>
    <t>Aroha Island to Tauranga Bay</t>
  </si>
  <si>
    <t>Russel to Aroha Island</t>
  </si>
  <si>
    <t>Urupukapuka Island</t>
  </si>
  <si>
    <t>MimiWhangata to Taupiri Bay</t>
  </si>
  <si>
    <t>Taupiri Bay to Russel</t>
  </si>
  <si>
    <t>Tauranga Bay to Mangonui</t>
  </si>
  <si>
    <t>Mangonui to Pukonui</t>
  </si>
  <si>
    <t>Pukonui to Waitiki</t>
  </si>
  <si>
    <t>Waitiki to Cape Reinga to Bluff camp</t>
  </si>
  <si>
    <t>Pavement, Metal and sand</t>
  </si>
  <si>
    <t>Bluff camp to Ahipara</t>
  </si>
  <si>
    <t>Sand</t>
  </si>
  <si>
    <t>Ahipara</t>
  </si>
  <si>
    <t>Ahipara to Rawene</t>
  </si>
  <si>
    <t>Rawene to Waipoua Forest campground</t>
  </si>
  <si>
    <t>Waipoua Forest campground to Kauri Coast Top 10 campground</t>
  </si>
  <si>
    <t>Pavement and metal</t>
  </si>
  <si>
    <t>Kauri Coast Top 10 campground to Matakohe campground</t>
  </si>
  <si>
    <t>Matakohe campground to Kaiwaka</t>
  </si>
  <si>
    <t>Kaiwaka to Glorit</t>
  </si>
  <si>
    <t>Daily Max</t>
  </si>
  <si>
    <t>Glorit to Parakai Springs campground</t>
  </si>
  <si>
    <t>Parakai Springs to Birkenhead and Waiheke</t>
  </si>
  <si>
    <t>Waiheke Island</t>
  </si>
  <si>
    <t>Auckland</t>
  </si>
  <si>
    <t>Claris airport to Kaiaraara hut</t>
  </si>
  <si>
    <t>Auckland, Aotea Island</t>
  </si>
  <si>
    <t>Pavement, dirt</t>
  </si>
  <si>
    <t>Aotea Track</t>
  </si>
  <si>
    <t>Kaiaraara hut to Mt. Heale hut</t>
  </si>
  <si>
    <t>Mt. Heale hut to Windy canyon and back</t>
  </si>
  <si>
    <t>Mt. Heale hut to Whangaparapara Rd</t>
  </si>
  <si>
    <t>Northland East Coast</t>
  </si>
  <si>
    <t>Northland West Coast</t>
  </si>
  <si>
    <t>Australia, New South Wales</t>
  </si>
  <si>
    <t>Canyoneering</t>
  </si>
  <si>
    <t>Claustral canyon</t>
  </si>
  <si>
    <t>Grand canyon</t>
  </si>
  <si>
    <t>Whungee Wheengee canyon</t>
  </si>
  <si>
    <t>Tourism</t>
  </si>
  <si>
    <t>Barcelona</t>
  </si>
  <si>
    <t>Xmas break</t>
  </si>
  <si>
    <t>City</t>
  </si>
  <si>
    <t>Auckland to Waitawa Bay</t>
  </si>
  <si>
    <t>Waitawa Bay to Pukorokoro shorebird center</t>
  </si>
  <si>
    <t>Waikato</t>
  </si>
  <si>
    <t>Pukorokoro to Tararu</t>
  </si>
  <si>
    <t>Coromandel</t>
  </si>
  <si>
    <t>Pavement, gravel</t>
  </si>
  <si>
    <t>Tararu to Waihi beach</t>
  </si>
  <si>
    <t>Bay of Plenty</t>
  </si>
  <si>
    <t>Waihi beach to Omokoroa</t>
  </si>
  <si>
    <t>Gravel, pavement</t>
  </si>
  <si>
    <t>Omokoroa to Papamoa beach</t>
  </si>
  <si>
    <t>Papamoa beach to Rotorua</t>
  </si>
  <si>
    <t>Rotorua to Rotorua</t>
  </si>
  <si>
    <t>Rotorua</t>
  </si>
  <si>
    <t>Rotorua to Waitike</t>
  </si>
  <si>
    <t>Waitike to Wiarakei</t>
  </si>
  <si>
    <t>Wairakei to Taupo</t>
  </si>
  <si>
    <t>Fiordland</t>
  </si>
  <si>
    <t>Queenstown to Mavora Lakes</t>
  </si>
  <si>
    <t>Gravel</t>
  </si>
  <si>
    <t>Queenstown</t>
  </si>
  <si>
    <t>Routeburn walk</t>
  </si>
  <si>
    <t>Routeburn shelter to Routeburn Flats campground</t>
  </si>
  <si>
    <t>Trail</t>
  </si>
  <si>
    <t>Routeburn Flats campground to Lake McKinzie hut</t>
  </si>
  <si>
    <t>Lake McKinzie hut to Divide</t>
  </si>
  <si>
    <t>Mavora Lakes to Te Anau</t>
  </si>
  <si>
    <t>Te Anau to Kiosk campground</t>
  </si>
  <si>
    <t>Milford Sound</t>
  </si>
  <si>
    <t>Kiosk campground to Homer hut</t>
  </si>
  <si>
    <t>Homer hut to Milford sound and back</t>
  </si>
  <si>
    <t>Homer hut to Te Anau</t>
  </si>
  <si>
    <t>Manapouri to Doubtful sound</t>
  </si>
  <si>
    <t>Te Anau to Manapouri</t>
  </si>
  <si>
    <t>Doubtful sound</t>
  </si>
  <si>
    <t>Hanging valley track</t>
  </si>
  <si>
    <t>Te Anau</t>
  </si>
  <si>
    <t>Deep cove (Doubtful Sound)</t>
  </si>
  <si>
    <t>Deep cove to Percy saddle road</t>
  </si>
  <si>
    <t>Percy saddle Rd to Borland Rd</t>
  </si>
  <si>
    <t>Gravel, forest</t>
  </si>
  <si>
    <t>Borland Rd to Borland Lodge</t>
  </si>
  <si>
    <t>Borland Lodge to Tuatapere</t>
  </si>
  <si>
    <t>Hump Ridge Track</t>
  </si>
  <si>
    <t>Hump Ridge Burn to Okaka Lodge</t>
  </si>
  <si>
    <t>Okaka Lodge to Port Craig Lodge</t>
  </si>
  <si>
    <t>Port Craig Lodge to Hump Ridge Burn</t>
  </si>
  <si>
    <t>Fishing</t>
  </si>
  <si>
    <t>Hunting</t>
  </si>
  <si>
    <t>Resting</t>
  </si>
  <si>
    <t>Tuatapere to Riverton</t>
  </si>
  <si>
    <t>Riverton</t>
  </si>
  <si>
    <t>Riverton to Invercargill</t>
  </si>
  <si>
    <t>Stewart Island</t>
  </si>
  <si>
    <t>Freshwater landing to Mason Bay hut</t>
  </si>
  <si>
    <t>Mason Bay hut to Stranded pilot whales and back</t>
  </si>
  <si>
    <t>Mason Bay hut to Freshwater landing</t>
  </si>
  <si>
    <t>Catlins</t>
  </si>
  <si>
    <t>Invercargill</t>
  </si>
  <si>
    <t>Invercargill to Curio Bay</t>
  </si>
  <si>
    <t xml:space="preserve">Curio Bay to McLean falls </t>
  </si>
  <si>
    <t>McLean falls to Newhaven</t>
  </si>
  <si>
    <t>Newhaven to Kaka Point</t>
  </si>
  <si>
    <t>Kaka Point to Waihola</t>
  </si>
  <si>
    <t>Waihola to Dunedin</t>
  </si>
  <si>
    <t>Dunedin to Aramoana reserve and back</t>
  </si>
  <si>
    <t>Dunedin to Waikouaiti</t>
  </si>
  <si>
    <t>Waikouaiti to Moeraki</t>
  </si>
  <si>
    <t>Moeraki to Oamaru</t>
  </si>
  <si>
    <t>Southern Alps</t>
  </si>
  <si>
    <t>Oamaru to Duntroon</t>
  </si>
  <si>
    <t>Duntroon to Te Akatarawa</t>
  </si>
  <si>
    <t>Te Akatarawa to Omarama</t>
  </si>
  <si>
    <t xml:space="preserve">Ohau Lodge to Twizel </t>
  </si>
  <si>
    <t>Omarama to Ohau Lodge</t>
  </si>
  <si>
    <t>Sealy tarns hike</t>
  </si>
  <si>
    <t xml:space="preserve">Mount Cook Village to Lake Pukaki </t>
  </si>
  <si>
    <t>Lake Pukaki to Lake Tekapo</t>
  </si>
  <si>
    <t>Hooker valley lookout and Tasman lake</t>
  </si>
  <si>
    <t>Travelling</t>
  </si>
  <si>
    <t>Lake Tekapo</t>
  </si>
  <si>
    <t>Lake Tekapo to Queenstown</t>
  </si>
  <si>
    <t>Queenstown to Wanaka</t>
  </si>
  <si>
    <t>West Coast</t>
  </si>
  <si>
    <t>Rob Roy Glacier</t>
  </si>
  <si>
    <t>Wanaka to Makarora</t>
  </si>
  <si>
    <t>Wanaka</t>
  </si>
  <si>
    <t>Brewster hut</t>
  </si>
  <si>
    <t>Back from Brewster hut and Makarora to Pleasant flats</t>
  </si>
  <si>
    <t>Pleasant flats to Haast</t>
  </si>
  <si>
    <t>Hiking, Riding</t>
  </si>
  <si>
    <t>Haast to Lake Paringa</t>
  </si>
  <si>
    <t>Lake Paringa to Fox Glacier</t>
  </si>
  <si>
    <t>Ross to Hokitika</t>
  </si>
  <si>
    <t>Hokitika to Punakaiki</t>
  </si>
  <si>
    <t>Punakaiki to Westport</t>
  </si>
  <si>
    <t>Westport to Mokihinui</t>
  </si>
  <si>
    <t>Storm</t>
  </si>
  <si>
    <t>Franz Josef Glacier to Ross</t>
  </si>
  <si>
    <t>Fox Glacier to Franz Josef Glacier</t>
  </si>
  <si>
    <t>Oparara arches</t>
  </si>
  <si>
    <t>Karamea</t>
  </si>
  <si>
    <t>Kohaihai to Heaphy hut</t>
  </si>
  <si>
    <t>Heaphy hut to Mackay hut</t>
  </si>
  <si>
    <t>MacKay hut to Perry saddle hut</t>
  </si>
  <si>
    <t>Perry saddle hut to Brown hut</t>
  </si>
  <si>
    <t>Mokihinui to Karamea</t>
  </si>
  <si>
    <t>Collingwood to Pohara</t>
  </si>
  <si>
    <t>Pohara to Farewell Spit</t>
  </si>
  <si>
    <t>Pohara</t>
  </si>
  <si>
    <t>Tata beach to Waiharakeke bay</t>
  </si>
  <si>
    <t>Choppy sea at Separation point</t>
  </si>
  <si>
    <t>Waiharakeke bay to Mosquito bay</t>
  </si>
  <si>
    <t>Mosquito bay to Marahau to Motueka</t>
  </si>
  <si>
    <t>Kayaking</t>
  </si>
  <si>
    <t>Calm</t>
  </si>
  <si>
    <t>Motueka to St. Arnaud</t>
  </si>
  <si>
    <t>St. Arnaud to Angelus hut</t>
  </si>
  <si>
    <t>Angelus hut to St. Arnaud</t>
  </si>
  <si>
    <t>St. Arnaud to Blenheim</t>
  </si>
  <si>
    <t>Blenheim to Picton</t>
  </si>
  <si>
    <t>Wellington</t>
  </si>
  <si>
    <t>City visit</t>
  </si>
  <si>
    <t>Nelson &amp; Marlborough</t>
  </si>
  <si>
    <t>Wellington to Upper Hutt</t>
  </si>
  <si>
    <t>Upper Hutt to Martinborough</t>
  </si>
  <si>
    <t>Martinborough to Masterton</t>
  </si>
  <si>
    <t>Masterton to Eketahuna</t>
  </si>
  <si>
    <t>Eketahuna to Ashhurst</t>
  </si>
  <si>
    <t>Ashhurst to Apiti</t>
  </si>
  <si>
    <t>Manawatu-Wanganui</t>
  </si>
  <si>
    <t>Apiti to Mangaweka to Waiouru</t>
  </si>
  <si>
    <t>Waiouru to National Park Village</t>
  </si>
  <si>
    <t>Ruapehu</t>
  </si>
  <si>
    <t>Tongariro Alpine crossing</t>
  </si>
  <si>
    <t>National Park to Turangi to Tauranga</t>
  </si>
  <si>
    <t>Tauranga to Waihi beach</t>
  </si>
  <si>
    <t>Waihi beach to Whangamata</t>
  </si>
  <si>
    <t>Whangamata to Hot water beach</t>
  </si>
  <si>
    <t>Hot water beach to Cathedral cove and back</t>
  </si>
  <si>
    <t>Hot water to Coromandel town to Auckland</t>
  </si>
  <si>
    <t>Toursim</t>
  </si>
  <si>
    <t>Packing</t>
  </si>
  <si>
    <t>Flying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</si>
</sst>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.0"/>
    <numFmt numFmtId="166" formatCode="[h]:mm:ss;@"/>
    <numFmt numFmtId="167" formatCode="h:mm:ss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0" xfId="0" applyNumberFormat="1" applyFill="1"/>
    <xf numFmtId="0" fontId="0" fillId="2" borderId="0" xfId="0" applyFill="1"/>
    <xf numFmtId="164" fontId="0" fillId="0" borderId="0" xfId="0" applyNumberFormat="1" applyFill="1" applyAlignment="1">
      <alignment horizontal="left"/>
    </xf>
    <xf numFmtId="164" fontId="0" fillId="0" borderId="0" xfId="0" applyNumberFormat="1" applyFill="1"/>
    <xf numFmtId="0" fontId="0" fillId="0" borderId="0" xfId="0" applyFill="1"/>
    <xf numFmtId="20" fontId="0" fillId="0" borderId="0" xfId="0" applyNumberFormat="1" applyFill="1"/>
    <xf numFmtId="164" fontId="2" fillId="2" borderId="0" xfId="0" applyNumberFormat="1" applyFont="1" applyFill="1"/>
    <xf numFmtId="0" fontId="2" fillId="2" borderId="0" xfId="0" applyFont="1" applyFill="1"/>
    <xf numFmtId="164" fontId="3" fillId="0" borderId="0" xfId="0" applyNumberFormat="1" applyFont="1" applyFill="1"/>
    <xf numFmtId="165" fontId="0" fillId="0" borderId="0" xfId="0" applyNumberFormat="1" applyFill="1"/>
    <xf numFmtId="166" fontId="0" fillId="0" borderId="0" xfId="0" applyNumberFormat="1" applyFill="1"/>
    <xf numFmtId="166" fontId="0" fillId="2" borderId="0" xfId="0" applyNumberFormat="1" applyFill="1"/>
    <xf numFmtId="166" fontId="0" fillId="0" borderId="0" xfId="0" applyNumberFormat="1"/>
    <xf numFmtId="166" fontId="2" fillId="2" borderId="0" xfId="0" applyNumberFormat="1" applyFont="1" applyFill="1"/>
    <xf numFmtId="164" fontId="3" fillId="0" borderId="0" xfId="0" applyNumberFormat="1" applyFont="1" applyFill="1" applyAlignment="1">
      <alignment horizontal="left"/>
    </xf>
    <xf numFmtId="0" fontId="3" fillId="0" borderId="0" xfId="0" applyFont="1" applyFill="1"/>
    <xf numFmtId="165" fontId="3" fillId="0" borderId="0" xfId="0" applyNumberFormat="1" applyFont="1" applyFill="1"/>
    <xf numFmtId="1" fontId="3" fillId="0" borderId="0" xfId="0" applyNumberFormat="1" applyFont="1" applyFill="1"/>
    <xf numFmtId="165" fontId="0" fillId="2" borderId="0" xfId="0" applyNumberFormat="1" applyFill="1"/>
    <xf numFmtId="167" fontId="3" fillId="0" borderId="0" xfId="0" applyNumberFormat="1" applyFont="1" applyFill="1"/>
    <xf numFmtId="164" fontId="3" fillId="3" borderId="0" xfId="0" applyNumberFormat="1" applyFont="1" applyFill="1" applyAlignment="1">
      <alignment horizontal="left"/>
    </xf>
    <xf numFmtId="164" fontId="3" fillId="3" borderId="0" xfId="0" applyNumberFormat="1" applyFont="1" applyFill="1"/>
    <xf numFmtId="0" fontId="3" fillId="3" borderId="0" xfId="0" applyFont="1" applyFill="1"/>
    <xf numFmtId="165" fontId="3" fillId="3" borderId="0" xfId="0" applyNumberFormat="1" applyFont="1" applyFill="1"/>
    <xf numFmtId="1" fontId="3" fillId="3" borderId="0" xfId="0" applyNumberFormat="1" applyFont="1" applyFill="1"/>
    <xf numFmtId="167" fontId="3" fillId="3" borderId="0" xfId="0" applyNumberFormat="1" applyFont="1" applyFill="1"/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/>
    <xf numFmtId="0" fontId="4" fillId="0" borderId="0" xfId="0" applyFont="1" applyFill="1"/>
    <xf numFmtId="165" fontId="4" fillId="0" borderId="0" xfId="0" applyNumberFormat="1" applyFont="1" applyFill="1"/>
    <xf numFmtId="166" fontId="4" fillId="0" borderId="0" xfId="0" applyNumberFormat="1" applyFont="1" applyFill="1"/>
    <xf numFmtId="165" fontId="2" fillId="2" borderId="0" xfId="0" applyNumberFormat="1" applyFont="1" applyFill="1"/>
    <xf numFmtId="165" fontId="0" fillId="0" borderId="0" xfId="0" applyNumberFormat="1"/>
    <xf numFmtId="164" fontId="5" fillId="0" borderId="0" xfId="0" applyNumberFormat="1" applyFont="1" applyFill="1" applyAlignment="1">
      <alignment horizontal="left"/>
    </xf>
    <xf numFmtId="0" fontId="5" fillId="0" borderId="0" xfId="0" applyFont="1" applyFill="1"/>
    <xf numFmtId="164" fontId="5" fillId="0" borderId="0" xfId="0" applyNumberFormat="1" applyFont="1" applyFill="1"/>
    <xf numFmtId="165" fontId="5" fillId="0" borderId="0" xfId="0" applyNumberFormat="1" applyFont="1" applyFill="1"/>
    <xf numFmtId="1" fontId="5" fillId="0" borderId="0" xfId="0" applyNumberFormat="1" applyFont="1" applyFill="1"/>
    <xf numFmtId="166" fontId="5" fillId="0" borderId="0" xfId="0" applyNumberFormat="1" applyFont="1" applyFill="1"/>
    <xf numFmtId="21" fontId="0" fillId="0" borderId="0" xfId="0" applyNumberFormat="1"/>
    <xf numFmtId="164" fontId="6" fillId="0" borderId="0" xfId="0" applyNumberFormat="1" applyFont="1" applyFill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/>
    <xf numFmtId="1" fontId="6" fillId="0" borderId="0" xfId="0" applyNumberFormat="1" applyFont="1" applyFill="1"/>
    <xf numFmtId="166" fontId="6" fillId="0" borderId="0" xfId="0" applyNumberFormat="1" applyFont="1" applyFill="1"/>
    <xf numFmtId="165" fontId="6" fillId="0" borderId="0" xfId="0" applyNumberFormat="1" applyFont="1" applyFill="1"/>
    <xf numFmtId="0" fontId="0" fillId="4" borderId="0" xfId="0" applyFill="1"/>
    <xf numFmtId="164" fontId="0" fillId="5" borderId="0" xfId="0" applyNumberFormat="1" applyFill="1"/>
    <xf numFmtId="0" fontId="0" fillId="5" borderId="0" xfId="0" applyFill="1"/>
    <xf numFmtId="166" fontId="0" fillId="5" borderId="0" xfId="0" applyNumberFormat="1" applyFill="1"/>
    <xf numFmtId="165" fontId="0" fillId="5" borderId="0" xfId="0" applyNumberFormat="1" applyFill="1"/>
    <xf numFmtId="165" fontId="1" fillId="0" borderId="0" xfId="0" applyNumberFormat="1" applyFont="1" applyAlignment="1">
      <alignment horizontal="center" vertical="top" wrapText="1"/>
    </xf>
    <xf numFmtId="0" fontId="6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21" fontId="0" fillId="2" borderId="0" xfId="0" applyNumberFormat="1" applyFill="1"/>
    <xf numFmtId="20" fontId="0" fillId="2" borderId="0" xfId="0" applyNumberFormat="1" applyFill="1"/>
    <xf numFmtId="2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6"/>
  <sheetViews>
    <sheetView tabSelected="1" zoomScale="90" zoomScaleNormal="90" workbookViewId="0">
      <pane ySplit="6" topLeftCell="A191" activePane="bottomLeft" state="frozen"/>
      <selection pane="bottomLeft" activeCell="B205" sqref="B205"/>
    </sheetView>
  </sheetViews>
  <sheetFormatPr defaultRowHeight="14.5" x14ac:dyDescent="0.35"/>
  <cols>
    <col min="1" max="1" width="5.7265625" bestFit="1" customWidth="1"/>
    <col min="2" max="2" width="25.08984375" style="6" customWidth="1"/>
    <col min="3" max="3" width="14.81640625" style="1" customWidth="1"/>
    <col min="4" max="4" width="4.08984375" customWidth="1"/>
    <col min="5" max="5" width="5.7265625" style="1" customWidth="1"/>
    <col min="6" max="6" width="28.7265625" style="1" customWidth="1"/>
    <col min="7" max="7" width="9.7265625" style="40" bestFit="1" customWidth="1"/>
    <col min="8" max="8" width="9.54296875" style="40" bestFit="1" customWidth="1"/>
    <col min="9" max="9" width="9.81640625" bestFit="1" customWidth="1"/>
    <col min="10" max="10" width="12.7265625" bestFit="1" customWidth="1"/>
    <col min="11" max="11" width="12.453125" bestFit="1" customWidth="1"/>
    <col min="12" max="12" width="13.26953125" bestFit="1" customWidth="1"/>
    <col min="13" max="13" width="13" customWidth="1"/>
    <col min="14" max="14" width="17.36328125" customWidth="1"/>
    <col min="15" max="15" width="10.1796875" bestFit="1" customWidth="1"/>
    <col min="16" max="16" width="9.81640625" bestFit="1" customWidth="1"/>
  </cols>
  <sheetData>
    <row r="1" spans="1:18" s="36" customFormat="1" x14ac:dyDescent="0.35">
      <c r="B1" s="34"/>
      <c r="E1" s="35"/>
      <c r="F1" s="35" t="s">
        <v>12</v>
      </c>
      <c r="G1" s="37">
        <f>SUM(G10:G504)</f>
        <v>562</v>
      </c>
      <c r="H1" s="37">
        <f>SUM(H10:H504)</f>
        <v>5045.9999999999982</v>
      </c>
      <c r="I1" s="61">
        <f>SUM(I10:I504)</f>
        <v>50304</v>
      </c>
      <c r="J1" s="61">
        <f>SUM(J10:J504)</f>
        <v>49820</v>
      </c>
      <c r="K1" s="62" t="str">
        <f>INT(SUM(K6:K503))&amp;"d "&amp;INT((SUM(K6:K503)-INT(SUM(K6:K503)))*24)&amp;"h "&amp;INT((((SUM(K6:K503)-INT(SUM(K6:K503)))*24)-INT((SUM(K6:K503)-INT(SUM(K6:K503)))*24))*60)&amp;"m "</f>
        <v xml:space="preserve">20d 0h 50m </v>
      </c>
      <c r="L1" s="62" t="str">
        <f>INT(SUM(L6:L503))&amp;"d "&amp;INT((SUM(L6:L503)-INT(SUM(L6:L503)))*24)&amp;"h "&amp;INT((((SUM(L6:L503)-INT(SUM(L6:L503)))*24)-INT((SUM(L6:L503)-INT(SUM(L6:L503)))*24))*60)&amp;"m "</f>
        <v xml:space="preserve">31d 20h 14m </v>
      </c>
      <c r="M1" s="38"/>
      <c r="N1" s="38"/>
      <c r="O1" s="37"/>
      <c r="P1" s="37"/>
    </row>
    <row r="2" spans="1:18" s="49" customFormat="1" x14ac:dyDescent="0.35">
      <c r="B2" s="48"/>
      <c r="E2" s="50"/>
      <c r="F2" s="50" t="s">
        <v>16</v>
      </c>
      <c r="G2" s="51">
        <f>COUNT(G10:G504)</f>
        <v>45</v>
      </c>
      <c r="H2" s="51">
        <f>COUNT(H10:H504)</f>
        <v>101</v>
      </c>
      <c r="I2" s="51"/>
      <c r="J2" s="51"/>
      <c r="K2" s="60"/>
      <c r="L2" s="52"/>
      <c r="M2" s="52"/>
      <c r="N2" s="52"/>
      <c r="O2" s="53"/>
      <c r="P2" s="53"/>
    </row>
    <row r="3" spans="1:18" s="42" customFormat="1" x14ac:dyDescent="0.35">
      <c r="B3" s="41"/>
      <c r="E3" s="43"/>
      <c r="F3" s="43" t="s">
        <v>17</v>
      </c>
      <c r="G3" s="44">
        <f t="shared" ref="G3:M3" si="0">AVERAGE(G10:G504)</f>
        <v>12.488888888888889</v>
      </c>
      <c r="H3" s="44">
        <f t="shared" si="0"/>
        <v>49.960396039603943</v>
      </c>
      <c r="I3" s="45">
        <f t="shared" si="0"/>
        <v>402.43200000000002</v>
      </c>
      <c r="J3" s="45">
        <f t="shared" si="0"/>
        <v>398.56</v>
      </c>
      <c r="K3" s="46">
        <f>AVERAGE(K10:K504)</f>
        <v>0.15530971863336213</v>
      </c>
      <c r="L3" s="46">
        <f t="shared" si="0"/>
        <v>0.24494871794871792</v>
      </c>
      <c r="M3" s="44">
        <f t="shared" si="0"/>
        <v>14.213402061855673</v>
      </c>
      <c r="N3" s="44"/>
      <c r="O3" s="44"/>
      <c r="P3" s="44"/>
    </row>
    <row r="4" spans="1:18" s="23" customFormat="1" x14ac:dyDescent="0.35">
      <c r="B4" s="22"/>
      <c r="E4" s="16"/>
      <c r="F4" s="16" t="s">
        <v>62</v>
      </c>
      <c r="G4" s="24">
        <f t="shared" ref="G4:M4" si="1">MAX(G10:G506)</f>
        <v>31.200000000000003</v>
      </c>
      <c r="H4" s="24">
        <f t="shared" si="1"/>
        <v>107</v>
      </c>
      <c r="I4" s="25">
        <f t="shared" si="1"/>
        <v>1048</v>
      </c>
      <c r="J4" s="25">
        <f t="shared" si="1"/>
        <v>1643</v>
      </c>
      <c r="K4" s="27">
        <f t="shared" si="1"/>
        <v>0.29015046296296299</v>
      </c>
      <c r="L4" s="27">
        <f t="shared" si="1"/>
        <v>0.52660879629629631</v>
      </c>
      <c r="M4" s="24">
        <f t="shared" si="1"/>
        <v>20.2</v>
      </c>
      <c r="N4" s="24"/>
      <c r="O4" s="24">
        <f>MAX(O10:O506)</f>
        <v>0</v>
      </c>
      <c r="P4" s="24">
        <f>MIN(P10:P506)</f>
        <v>0</v>
      </c>
    </row>
    <row r="5" spans="1:18" s="30" customFormat="1" ht="6" customHeight="1" x14ac:dyDescent="0.35">
      <c r="B5" s="28"/>
      <c r="C5" s="29"/>
      <c r="E5" s="29"/>
      <c r="F5" s="29"/>
      <c r="G5" s="31"/>
      <c r="H5" s="31"/>
      <c r="I5" s="32"/>
      <c r="J5" s="32"/>
      <c r="K5" s="33"/>
      <c r="L5" s="33"/>
      <c r="M5" s="31"/>
      <c r="N5" s="31"/>
      <c r="O5" s="31"/>
      <c r="P5" s="31"/>
    </row>
    <row r="6" spans="1:18" s="3" customFormat="1" ht="29" x14ac:dyDescent="0.35">
      <c r="A6" s="5" t="s">
        <v>18</v>
      </c>
      <c r="B6" s="5" t="s">
        <v>0</v>
      </c>
      <c r="C6" s="2" t="s">
        <v>2</v>
      </c>
      <c r="D6" s="3" t="s">
        <v>1</v>
      </c>
      <c r="E6" s="2" t="s">
        <v>3</v>
      </c>
      <c r="F6" s="2" t="s">
        <v>4</v>
      </c>
      <c r="G6" s="59" t="s">
        <v>8</v>
      </c>
      <c r="H6" s="59" t="s">
        <v>9</v>
      </c>
      <c r="I6" s="4" t="s">
        <v>31</v>
      </c>
      <c r="J6" s="4" t="s">
        <v>32</v>
      </c>
      <c r="K6" s="4" t="s">
        <v>11</v>
      </c>
      <c r="L6" s="4" t="s">
        <v>10</v>
      </c>
      <c r="M6" s="4" t="s">
        <v>15</v>
      </c>
      <c r="N6" s="4" t="s">
        <v>14</v>
      </c>
      <c r="O6" s="4" t="s">
        <v>5</v>
      </c>
      <c r="P6" s="4" t="s">
        <v>6</v>
      </c>
    </row>
    <row r="7" spans="1:18" s="9" customFormat="1" x14ac:dyDescent="0.35">
      <c r="A7" s="9">
        <v>1</v>
      </c>
      <c r="B7" s="7">
        <v>43405</v>
      </c>
      <c r="C7" s="8" t="s">
        <v>19</v>
      </c>
      <c r="D7" s="67" t="s">
        <v>81</v>
      </c>
      <c r="E7" s="64"/>
      <c r="F7" s="64"/>
      <c r="G7" s="65"/>
      <c r="H7" s="65"/>
      <c r="I7" s="66"/>
      <c r="J7" s="66"/>
      <c r="K7" s="66"/>
      <c r="L7" s="66"/>
      <c r="M7" s="66"/>
      <c r="N7" s="66"/>
      <c r="O7" s="66"/>
      <c r="P7" s="66"/>
      <c r="Q7" s="63"/>
      <c r="R7" s="63"/>
    </row>
    <row r="8" spans="1:18" s="12" customFormat="1" x14ac:dyDescent="0.35">
      <c r="A8" s="12">
        <v>2</v>
      </c>
      <c r="B8" s="10">
        <v>43406</v>
      </c>
      <c r="C8" s="11" t="s">
        <v>19</v>
      </c>
      <c r="D8" s="68" t="s">
        <v>81</v>
      </c>
      <c r="E8" s="2"/>
      <c r="F8" s="2"/>
      <c r="G8" s="59"/>
      <c r="H8" s="59"/>
      <c r="I8" s="4"/>
      <c r="J8" s="4"/>
      <c r="K8" s="4"/>
      <c r="L8" s="4"/>
      <c r="M8" s="4"/>
      <c r="N8" s="4"/>
      <c r="O8" s="4"/>
      <c r="P8" s="4"/>
      <c r="Q8" s="3"/>
      <c r="R8" s="3"/>
    </row>
    <row r="9" spans="1:18" s="9" customFormat="1" x14ac:dyDescent="0.35">
      <c r="A9" s="9">
        <v>3</v>
      </c>
      <c r="B9" s="7">
        <v>43407</v>
      </c>
      <c r="C9" s="8" t="s">
        <v>19</v>
      </c>
      <c r="D9" s="67" t="s">
        <v>81</v>
      </c>
      <c r="E9" s="64"/>
      <c r="F9" s="64"/>
      <c r="G9" s="65"/>
      <c r="H9" s="65"/>
      <c r="I9" s="66"/>
      <c r="J9" s="66"/>
      <c r="K9" s="66"/>
      <c r="L9" s="66"/>
      <c r="M9" s="66"/>
      <c r="N9" s="66"/>
      <c r="O9" s="66"/>
      <c r="P9" s="66"/>
      <c r="Q9" s="63"/>
      <c r="R9" s="63"/>
    </row>
    <row r="10" spans="1:18" s="12" customFormat="1" x14ac:dyDescent="0.35">
      <c r="A10" s="12">
        <v>4</v>
      </c>
      <c r="B10" s="10">
        <v>43408</v>
      </c>
      <c r="C10" s="11" t="s">
        <v>19</v>
      </c>
      <c r="D10" s="12" t="s">
        <v>7</v>
      </c>
      <c r="E10" s="11"/>
      <c r="F10" s="11" t="s">
        <v>20</v>
      </c>
      <c r="G10" s="17">
        <v>3.4</v>
      </c>
      <c r="H10" s="17">
        <v>15.5</v>
      </c>
      <c r="I10" s="12">
        <v>119</v>
      </c>
      <c r="J10" s="12">
        <v>119</v>
      </c>
      <c r="K10" s="18">
        <v>5.6736111111111105E-2</v>
      </c>
      <c r="L10" s="18">
        <v>8.306712962962963E-2</v>
      </c>
      <c r="M10" s="12">
        <v>11.4</v>
      </c>
      <c r="N10" s="12" t="s">
        <v>13</v>
      </c>
    </row>
    <row r="11" spans="1:18" s="9" customFormat="1" x14ac:dyDescent="0.35">
      <c r="A11" s="9">
        <v>5</v>
      </c>
      <c r="B11" s="7">
        <v>43409</v>
      </c>
      <c r="C11" s="8" t="s">
        <v>19</v>
      </c>
      <c r="D11" s="9" t="s">
        <v>7</v>
      </c>
      <c r="E11" s="8"/>
      <c r="F11" s="8" t="s">
        <v>21</v>
      </c>
      <c r="G11" s="26"/>
      <c r="H11" s="26">
        <v>57.6</v>
      </c>
      <c r="I11" s="9">
        <v>605</v>
      </c>
      <c r="J11" s="9">
        <v>607</v>
      </c>
      <c r="K11" s="19">
        <v>0.21530092592592595</v>
      </c>
      <c r="L11" s="19">
        <v>0.52660879629629631</v>
      </c>
      <c r="M11" s="9">
        <v>12.2</v>
      </c>
      <c r="N11" s="9" t="s">
        <v>22</v>
      </c>
    </row>
    <row r="12" spans="1:18" s="12" customFormat="1" x14ac:dyDescent="0.35">
      <c r="A12" s="12">
        <v>6</v>
      </c>
      <c r="B12" s="10">
        <v>43410</v>
      </c>
      <c r="C12" s="11" t="s">
        <v>19</v>
      </c>
      <c r="D12" s="12" t="s">
        <v>7</v>
      </c>
      <c r="E12" s="11"/>
      <c r="F12" s="11" t="s">
        <v>24</v>
      </c>
      <c r="G12" s="17"/>
      <c r="H12" s="17">
        <v>58.6</v>
      </c>
      <c r="I12" s="12">
        <v>541</v>
      </c>
      <c r="J12" s="12">
        <v>540</v>
      </c>
      <c r="K12" s="18">
        <v>0.19494212962962965</v>
      </c>
      <c r="L12" s="18">
        <v>0.45199074074074069</v>
      </c>
      <c r="M12" s="12">
        <v>12.5</v>
      </c>
      <c r="N12" s="12" t="s">
        <v>23</v>
      </c>
    </row>
    <row r="13" spans="1:18" s="9" customFormat="1" x14ac:dyDescent="0.35">
      <c r="A13" s="9">
        <v>7</v>
      </c>
      <c r="B13" s="7">
        <v>43411</v>
      </c>
      <c r="C13" s="8" t="s">
        <v>74</v>
      </c>
      <c r="D13" s="67" t="s">
        <v>81</v>
      </c>
      <c r="E13" s="8"/>
      <c r="G13" s="26"/>
      <c r="H13" s="26"/>
      <c r="K13" s="19"/>
      <c r="L13" s="19"/>
    </row>
    <row r="14" spans="1:18" s="12" customFormat="1" x14ac:dyDescent="0.35">
      <c r="A14" s="12">
        <v>8</v>
      </c>
      <c r="B14" s="10">
        <v>43412</v>
      </c>
      <c r="C14" s="11" t="s">
        <v>74</v>
      </c>
      <c r="D14" s="12" t="s">
        <v>7</v>
      </c>
      <c r="E14" s="11"/>
      <c r="F14" s="12" t="s">
        <v>26</v>
      </c>
      <c r="G14" s="17"/>
      <c r="H14" s="17">
        <v>82.8</v>
      </c>
      <c r="I14" s="12">
        <v>713</v>
      </c>
      <c r="J14" s="12">
        <v>609</v>
      </c>
      <c r="K14" s="18">
        <v>0.2621412037037037</v>
      </c>
      <c r="L14" s="18">
        <v>0.39070601851851849</v>
      </c>
      <c r="M14" s="12">
        <v>13.2</v>
      </c>
      <c r="N14" s="12" t="s">
        <v>25</v>
      </c>
    </row>
    <row r="15" spans="1:18" s="9" customFormat="1" x14ac:dyDescent="0.35">
      <c r="A15" s="9">
        <v>9</v>
      </c>
      <c r="B15" s="7">
        <v>43413</v>
      </c>
      <c r="C15" s="8" t="s">
        <v>74</v>
      </c>
      <c r="D15" s="9" t="s">
        <v>29</v>
      </c>
      <c r="E15" s="8"/>
      <c r="F15" s="8" t="s">
        <v>27</v>
      </c>
      <c r="G15" s="26">
        <f>1.6+9.7</f>
        <v>11.299999999999999</v>
      </c>
      <c r="H15" s="26">
        <v>4.5999999999999996</v>
      </c>
      <c r="I15" s="9">
        <v>67</v>
      </c>
      <c r="J15" s="9">
        <v>42</v>
      </c>
      <c r="K15" s="19">
        <v>0.13711805555555556</v>
      </c>
      <c r="L15" s="19">
        <v>0.35157407407407404</v>
      </c>
      <c r="M15" s="9">
        <v>10.7</v>
      </c>
      <c r="N15" s="9" t="s">
        <v>30</v>
      </c>
    </row>
    <row r="16" spans="1:18" x14ac:dyDescent="0.35">
      <c r="A16" s="12">
        <v>10</v>
      </c>
      <c r="B16" s="10">
        <v>43414</v>
      </c>
      <c r="C16" s="11" t="s">
        <v>74</v>
      </c>
      <c r="D16" s="12" t="s">
        <v>7</v>
      </c>
      <c r="E16" s="11"/>
      <c r="F16" s="11" t="s">
        <v>28</v>
      </c>
      <c r="G16" s="17"/>
      <c r="H16" s="17">
        <v>23.6</v>
      </c>
      <c r="I16" s="12">
        <v>156</v>
      </c>
      <c r="J16" s="12">
        <v>222</v>
      </c>
      <c r="K16" s="18">
        <v>6.0324074074074079E-2</v>
      </c>
      <c r="L16" s="18">
        <v>0.11815972222222222</v>
      </c>
      <c r="M16" s="13">
        <v>16.3</v>
      </c>
      <c r="N16" s="13" t="s">
        <v>13</v>
      </c>
      <c r="O16" s="12"/>
      <c r="P16" s="12"/>
      <c r="Q16" s="12"/>
      <c r="R16" s="12"/>
    </row>
    <row r="17" spans="1:18" s="9" customFormat="1" x14ac:dyDescent="0.35">
      <c r="A17" s="9">
        <v>11</v>
      </c>
      <c r="B17" s="7">
        <v>43415</v>
      </c>
      <c r="C17" s="8" t="s">
        <v>74</v>
      </c>
      <c r="D17" s="9" t="s">
        <v>33</v>
      </c>
      <c r="E17" s="8"/>
      <c r="F17" s="8" t="s">
        <v>34</v>
      </c>
      <c r="G17" s="26"/>
      <c r="H17" s="26"/>
      <c r="K17" s="19"/>
      <c r="L17" s="19"/>
    </row>
    <row r="18" spans="1:18" x14ac:dyDescent="0.35">
      <c r="A18" s="12">
        <v>12</v>
      </c>
      <c r="B18" s="10">
        <v>43416</v>
      </c>
      <c r="C18" s="11" t="s">
        <v>74</v>
      </c>
      <c r="D18" s="12" t="s">
        <v>7</v>
      </c>
      <c r="E18" s="11"/>
      <c r="F18" s="11" t="s">
        <v>35</v>
      </c>
      <c r="G18" s="17"/>
      <c r="H18" s="17">
        <v>36.5</v>
      </c>
      <c r="I18" s="12">
        <v>419</v>
      </c>
      <c r="J18" s="12">
        <v>414</v>
      </c>
      <c r="K18" s="18">
        <v>0.16931712962962964</v>
      </c>
      <c r="L18" s="18">
        <v>0.34465277777777775</v>
      </c>
      <c r="M18" s="12">
        <v>9</v>
      </c>
      <c r="N18" s="12" t="s">
        <v>36</v>
      </c>
      <c r="O18" s="12"/>
      <c r="P18" s="12"/>
      <c r="Q18" s="12"/>
      <c r="R18" s="12"/>
    </row>
    <row r="19" spans="1:18" s="9" customFormat="1" x14ac:dyDescent="0.35">
      <c r="A19" s="9">
        <v>13</v>
      </c>
      <c r="B19" s="7">
        <v>43417</v>
      </c>
      <c r="C19" s="8" t="s">
        <v>74</v>
      </c>
      <c r="D19" s="9" t="s">
        <v>7</v>
      </c>
      <c r="E19" s="8"/>
      <c r="F19" s="8" t="s">
        <v>45</v>
      </c>
      <c r="G19" s="26"/>
      <c r="H19" s="26">
        <v>38.700000000000003</v>
      </c>
      <c r="I19" s="9">
        <v>624</v>
      </c>
      <c r="J19" s="9">
        <v>644</v>
      </c>
      <c r="K19" s="19"/>
      <c r="L19" s="19">
        <v>0.23472222222222219</v>
      </c>
      <c r="N19" s="9" t="s">
        <v>37</v>
      </c>
    </row>
    <row r="20" spans="1:18" x14ac:dyDescent="0.35">
      <c r="A20" s="12">
        <v>14</v>
      </c>
      <c r="B20" s="10">
        <v>43418</v>
      </c>
      <c r="C20" s="11" t="s">
        <v>74</v>
      </c>
      <c r="D20" s="12" t="s">
        <v>7</v>
      </c>
      <c r="F20" s="1" t="s">
        <v>46</v>
      </c>
      <c r="H20" s="40">
        <v>27.9</v>
      </c>
      <c r="I20" s="12">
        <v>269</v>
      </c>
      <c r="J20" s="12">
        <v>297</v>
      </c>
      <c r="K20" s="20">
        <v>8.7141203703703707E-2</v>
      </c>
      <c r="L20" s="20">
        <v>0.13561342592592593</v>
      </c>
      <c r="M20">
        <v>13.3</v>
      </c>
      <c r="N20" s="12" t="s">
        <v>13</v>
      </c>
    </row>
    <row r="21" spans="1:18" s="9" customFormat="1" x14ac:dyDescent="0.35">
      <c r="A21" s="9">
        <v>15</v>
      </c>
      <c r="B21" s="7">
        <v>43419</v>
      </c>
      <c r="C21" s="8" t="s">
        <v>74</v>
      </c>
      <c r="D21" s="9" t="s">
        <v>39</v>
      </c>
      <c r="E21" s="8"/>
      <c r="F21" s="8" t="s">
        <v>44</v>
      </c>
      <c r="G21" s="26">
        <v>8</v>
      </c>
      <c r="H21" s="26"/>
      <c r="I21" s="9">
        <v>184</v>
      </c>
      <c r="J21" s="9">
        <v>167</v>
      </c>
      <c r="K21" s="19">
        <v>9.4722222222222222E-2</v>
      </c>
      <c r="L21" s="19">
        <v>0.15540509259259258</v>
      </c>
      <c r="N21" s="9" t="s">
        <v>40</v>
      </c>
    </row>
    <row r="22" spans="1:18" x14ac:dyDescent="0.35">
      <c r="A22" s="12">
        <v>16</v>
      </c>
      <c r="B22" s="10">
        <v>43420</v>
      </c>
      <c r="C22" s="11" t="s">
        <v>74</v>
      </c>
      <c r="D22" s="12" t="s">
        <v>81</v>
      </c>
      <c r="F22" s="1" t="s">
        <v>38</v>
      </c>
      <c r="K22" s="20"/>
      <c r="L22" s="20"/>
    </row>
    <row r="23" spans="1:18" s="15" customFormat="1" x14ac:dyDescent="0.35">
      <c r="A23" s="9">
        <v>17</v>
      </c>
      <c r="B23" s="7">
        <v>43421</v>
      </c>
      <c r="C23" s="8" t="s">
        <v>74</v>
      </c>
      <c r="D23" s="9" t="s">
        <v>7</v>
      </c>
      <c r="E23" s="8"/>
      <c r="F23" s="9" t="s">
        <v>43</v>
      </c>
      <c r="G23" s="26"/>
      <c r="H23" s="26">
        <v>33.700000000000003</v>
      </c>
      <c r="I23" s="9">
        <v>300</v>
      </c>
      <c r="J23" s="9">
        <v>327</v>
      </c>
      <c r="K23" s="19">
        <v>0.11986111111111113</v>
      </c>
      <c r="L23" s="19">
        <v>0.23680555555555557</v>
      </c>
      <c r="M23" s="9">
        <v>11.7</v>
      </c>
      <c r="N23" s="9" t="s">
        <v>41</v>
      </c>
      <c r="O23" s="9"/>
      <c r="P23" s="9"/>
      <c r="Q23" s="9"/>
      <c r="R23" s="9"/>
    </row>
    <row r="24" spans="1:18" x14ac:dyDescent="0.35">
      <c r="A24" s="12">
        <v>18</v>
      </c>
      <c r="B24" s="10">
        <v>43422</v>
      </c>
      <c r="C24" s="11" t="s">
        <v>74</v>
      </c>
      <c r="D24" s="12" t="s">
        <v>7</v>
      </c>
      <c r="F24" s="1" t="s">
        <v>42</v>
      </c>
      <c r="H24" s="40">
        <v>55.7</v>
      </c>
      <c r="I24">
        <v>698</v>
      </c>
      <c r="J24">
        <v>708</v>
      </c>
      <c r="K24" s="20">
        <v>0.19072916666666664</v>
      </c>
      <c r="L24" s="20">
        <v>0.27949074074074076</v>
      </c>
      <c r="M24" s="17">
        <v>12.2</v>
      </c>
      <c r="N24" s="17" t="s">
        <v>13</v>
      </c>
    </row>
    <row r="25" spans="1:18" s="15" customFormat="1" x14ac:dyDescent="0.35">
      <c r="A25" s="9">
        <v>19</v>
      </c>
      <c r="B25" s="7">
        <v>43423</v>
      </c>
      <c r="C25" s="8" t="s">
        <v>74</v>
      </c>
      <c r="D25" s="9" t="s">
        <v>7</v>
      </c>
      <c r="E25" s="8"/>
      <c r="F25" s="8" t="s">
        <v>47</v>
      </c>
      <c r="G25" s="26"/>
      <c r="H25" s="26">
        <v>44.6</v>
      </c>
      <c r="I25" s="9">
        <v>314</v>
      </c>
      <c r="J25" s="9">
        <v>294</v>
      </c>
      <c r="K25" s="19">
        <v>0.13645833333333332</v>
      </c>
      <c r="L25" s="19">
        <v>0.16540509259259259</v>
      </c>
      <c r="M25" s="26">
        <v>13.6</v>
      </c>
      <c r="N25" s="26" t="s">
        <v>13</v>
      </c>
      <c r="O25" s="9"/>
      <c r="P25" s="9"/>
      <c r="Q25" s="9"/>
      <c r="R25" s="9"/>
    </row>
    <row r="26" spans="1:18" x14ac:dyDescent="0.35">
      <c r="A26" s="12">
        <v>20</v>
      </c>
      <c r="B26" s="10">
        <v>43424</v>
      </c>
      <c r="C26" s="11" t="s">
        <v>74</v>
      </c>
      <c r="D26" s="12" t="s">
        <v>7</v>
      </c>
      <c r="F26" s="1" t="s">
        <v>48</v>
      </c>
      <c r="H26" s="40">
        <v>63.9</v>
      </c>
      <c r="I26">
        <v>276</v>
      </c>
      <c r="J26">
        <v>286</v>
      </c>
      <c r="K26" s="20">
        <v>0.17936342592592591</v>
      </c>
      <c r="L26" s="20">
        <v>0.26846064814814813</v>
      </c>
      <c r="M26" s="17">
        <v>14.8</v>
      </c>
      <c r="N26" s="17" t="s">
        <v>13</v>
      </c>
    </row>
    <row r="27" spans="1:18" s="15" customFormat="1" x14ac:dyDescent="0.35">
      <c r="A27" s="9">
        <v>21</v>
      </c>
      <c r="B27" s="7">
        <v>43425</v>
      </c>
      <c r="C27" s="8" t="s">
        <v>74</v>
      </c>
      <c r="D27" s="9" t="s">
        <v>7</v>
      </c>
      <c r="E27" s="14"/>
      <c r="F27" s="14" t="s">
        <v>49</v>
      </c>
      <c r="G27" s="39"/>
      <c r="H27" s="39">
        <v>49.7</v>
      </c>
      <c r="I27" s="15">
        <v>261</v>
      </c>
      <c r="J27" s="15">
        <v>273</v>
      </c>
      <c r="K27" s="21">
        <v>0.16450231481481481</v>
      </c>
      <c r="L27" s="21">
        <v>0.20545138888888889</v>
      </c>
      <c r="M27" s="39">
        <v>12.6</v>
      </c>
      <c r="N27" s="26" t="s">
        <v>13</v>
      </c>
    </row>
    <row r="28" spans="1:18" x14ac:dyDescent="0.35">
      <c r="A28" s="12">
        <v>22</v>
      </c>
      <c r="B28" s="10">
        <v>43426</v>
      </c>
      <c r="C28" s="11" t="s">
        <v>74</v>
      </c>
      <c r="D28" s="12" t="s">
        <v>7</v>
      </c>
      <c r="F28" s="1" t="s">
        <v>50</v>
      </c>
      <c r="H28" s="40">
        <v>75.5</v>
      </c>
      <c r="I28">
        <v>678</v>
      </c>
      <c r="J28">
        <v>686</v>
      </c>
      <c r="K28" s="20">
        <v>0.2600115740740741</v>
      </c>
      <c r="L28" s="20">
        <v>0.38469907407407411</v>
      </c>
      <c r="M28" s="40">
        <v>12.1</v>
      </c>
      <c r="N28" s="40" t="s">
        <v>51</v>
      </c>
    </row>
    <row r="29" spans="1:18" s="9" customFormat="1" x14ac:dyDescent="0.35">
      <c r="A29" s="9">
        <v>23</v>
      </c>
      <c r="B29" s="7">
        <v>43427</v>
      </c>
      <c r="C29" s="8" t="s">
        <v>75</v>
      </c>
      <c r="D29" s="9" t="s">
        <v>7</v>
      </c>
      <c r="E29" s="14"/>
      <c r="F29" s="14" t="s">
        <v>52</v>
      </c>
      <c r="G29" s="39"/>
      <c r="H29" s="39">
        <v>61.6</v>
      </c>
      <c r="I29" s="15">
        <v>59</v>
      </c>
      <c r="J29" s="15">
        <v>32</v>
      </c>
      <c r="K29" s="21">
        <v>0.18019675925925926</v>
      </c>
      <c r="L29" s="21">
        <v>0.2387384259259259</v>
      </c>
      <c r="M29" s="39">
        <v>14.3</v>
      </c>
      <c r="N29" s="39" t="s">
        <v>53</v>
      </c>
      <c r="O29" s="15"/>
      <c r="P29" s="15"/>
      <c r="Q29" s="15"/>
      <c r="R29" s="15"/>
    </row>
    <row r="30" spans="1:18" x14ac:dyDescent="0.35">
      <c r="A30" s="12">
        <v>24</v>
      </c>
      <c r="B30" s="10">
        <v>43428</v>
      </c>
      <c r="C30" s="11" t="s">
        <v>75</v>
      </c>
      <c r="D30" s="12" t="s">
        <v>81</v>
      </c>
      <c r="F30" s="1" t="s">
        <v>54</v>
      </c>
      <c r="K30" s="20"/>
      <c r="L30" s="20"/>
      <c r="M30" s="40"/>
      <c r="N30" s="40"/>
    </row>
    <row r="31" spans="1:18" s="9" customFormat="1" x14ac:dyDescent="0.35">
      <c r="A31" s="9">
        <v>25</v>
      </c>
      <c r="B31" s="7">
        <v>43429</v>
      </c>
      <c r="C31" s="8" t="s">
        <v>75</v>
      </c>
      <c r="D31" s="9" t="s">
        <v>7</v>
      </c>
      <c r="E31" s="14"/>
      <c r="F31" s="14" t="s">
        <v>55</v>
      </c>
      <c r="G31" s="39"/>
      <c r="H31" s="39">
        <v>68.900000000000006</v>
      </c>
      <c r="I31" s="15">
        <v>538</v>
      </c>
      <c r="J31" s="15">
        <v>499</v>
      </c>
      <c r="K31" s="21">
        <v>0.20156250000000001</v>
      </c>
      <c r="L31" s="21">
        <v>0.29431712962962964</v>
      </c>
      <c r="M31" s="39">
        <v>14.2</v>
      </c>
      <c r="N31" s="39" t="s">
        <v>13</v>
      </c>
      <c r="O31" s="15"/>
      <c r="P31" s="15"/>
      <c r="Q31" s="15"/>
      <c r="R31" s="15"/>
    </row>
    <row r="32" spans="1:18" x14ac:dyDescent="0.35">
      <c r="A32" s="12">
        <v>26</v>
      </c>
      <c r="B32" s="10">
        <v>43430</v>
      </c>
      <c r="C32" s="1" t="s">
        <v>75</v>
      </c>
      <c r="D32" s="12" t="s">
        <v>7</v>
      </c>
      <c r="F32" s="1" t="s">
        <v>56</v>
      </c>
      <c r="H32" s="40">
        <v>63.7</v>
      </c>
      <c r="I32">
        <v>836</v>
      </c>
      <c r="J32">
        <v>801</v>
      </c>
      <c r="K32" s="20">
        <v>0.23292824074074073</v>
      </c>
      <c r="L32" s="20">
        <v>0.35680555555555554</v>
      </c>
      <c r="M32" s="40">
        <v>11.4</v>
      </c>
      <c r="N32" s="40" t="s">
        <v>13</v>
      </c>
    </row>
    <row r="33" spans="1:18" s="9" customFormat="1" x14ac:dyDescent="0.35">
      <c r="A33" s="9">
        <v>27</v>
      </c>
      <c r="B33" s="7">
        <v>43431</v>
      </c>
      <c r="C33" s="8" t="s">
        <v>75</v>
      </c>
      <c r="D33" s="9" t="s">
        <v>29</v>
      </c>
      <c r="E33" s="14"/>
      <c r="F33" s="8" t="s">
        <v>57</v>
      </c>
      <c r="G33" s="26">
        <v>1.9</v>
      </c>
      <c r="H33" s="26">
        <v>22.2</v>
      </c>
      <c r="I33" s="9">
        <v>327</v>
      </c>
      <c r="J33" s="9">
        <v>376</v>
      </c>
      <c r="K33" s="19">
        <v>8.0416666666666664E-2</v>
      </c>
      <c r="L33" s="19">
        <v>0.46027777777777779</v>
      </c>
      <c r="M33" s="26">
        <v>11.5</v>
      </c>
      <c r="N33" s="26" t="s">
        <v>58</v>
      </c>
    </row>
    <row r="34" spans="1:18" x14ac:dyDescent="0.35">
      <c r="A34" s="12">
        <v>28</v>
      </c>
      <c r="B34" s="10">
        <v>43432</v>
      </c>
      <c r="C34" s="1" t="s">
        <v>75</v>
      </c>
      <c r="D34" s="12" t="s">
        <v>7</v>
      </c>
      <c r="F34" s="1" t="s">
        <v>59</v>
      </c>
      <c r="H34" s="40">
        <v>78.7</v>
      </c>
      <c r="I34">
        <v>277</v>
      </c>
      <c r="J34">
        <v>318</v>
      </c>
      <c r="K34" s="47">
        <v>0.20087962962962966</v>
      </c>
      <c r="L34" s="47">
        <v>0.31428240740740737</v>
      </c>
      <c r="M34">
        <v>16.3</v>
      </c>
      <c r="N34" t="s">
        <v>13</v>
      </c>
    </row>
    <row r="35" spans="1:18" s="9" customFormat="1" x14ac:dyDescent="0.35">
      <c r="A35" s="9">
        <v>29</v>
      </c>
      <c r="B35" s="7">
        <v>43433</v>
      </c>
      <c r="C35" s="8" t="s">
        <v>75</v>
      </c>
      <c r="D35" s="9" t="s">
        <v>7</v>
      </c>
      <c r="F35" s="9" t="s">
        <v>60</v>
      </c>
      <c r="G35" s="26"/>
      <c r="H35" s="26">
        <v>38.200000000000003</v>
      </c>
      <c r="I35" s="9">
        <v>442</v>
      </c>
      <c r="J35" s="9">
        <v>377</v>
      </c>
      <c r="K35" s="69">
        <v>0.12361111111111112</v>
      </c>
      <c r="L35" s="69">
        <v>0.29607638888888888</v>
      </c>
      <c r="M35" s="9">
        <v>12.9</v>
      </c>
      <c r="N35" s="26" t="s">
        <v>58</v>
      </c>
    </row>
    <row r="36" spans="1:18" x14ac:dyDescent="0.35">
      <c r="A36" s="12">
        <v>30</v>
      </c>
      <c r="B36" s="10">
        <v>43434</v>
      </c>
      <c r="C36" s="1" t="s">
        <v>75</v>
      </c>
      <c r="D36" s="12" t="s">
        <v>7</v>
      </c>
      <c r="F36" s="1" t="s">
        <v>61</v>
      </c>
      <c r="H36" s="40">
        <v>45.2</v>
      </c>
      <c r="I36">
        <v>438</v>
      </c>
      <c r="J36">
        <v>503</v>
      </c>
      <c r="K36" s="47">
        <v>0.14092592592592593</v>
      </c>
      <c r="L36" s="47">
        <v>0.28857638888888887</v>
      </c>
      <c r="M36">
        <v>13.4</v>
      </c>
      <c r="N36" t="s">
        <v>58</v>
      </c>
    </row>
    <row r="37" spans="1:18" s="9" customFormat="1" x14ac:dyDescent="0.35">
      <c r="A37" s="9">
        <v>31</v>
      </c>
      <c r="B37" s="7">
        <v>43435</v>
      </c>
      <c r="C37" s="8" t="s">
        <v>75</v>
      </c>
      <c r="D37" s="9" t="s">
        <v>7</v>
      </c>
      <c r="E37" s="14"/>
      <c r="F37" s="14" t="s">
        <v>63</v>
      </c>
      <c r="G37" s="39"/>
      <c r="H37" s="39">
        <v>36.1</v>
      </c>
      <c r="I37" s="15">
        <v>286</v>
      </c>
      <c r="J37" s="15">
        <v>327</v>
      </c>
      <c r="K37" s="21">
        <v>0.1012037037037037</v>
      </c>
      <c r="L37" s="21">
        <v>0.24047453703703703</v>
      </c>
      <c r="M37" s="39">
        <v>14.8</v>
      </c>
      <c r="N37" s="39" t="s">
        <v>13</v>
      </c>
    </row>
    <row r="38" spans="1:18" x14ac:dyDescent="0.35">
      <c r="A38" s="12">
        <v>32</v>
      </c>
      <c r="B38" s="10">
        <v>43436</v>
      </c>
      <c r="C38" s="1" t="s">
        <v>75</v>
      </c>
      <c r="D38" s="12" t="s">
        <v>7</v>
      </c>
      <c r="F38" s="1" t="s">
        <v>64</v>
      </c>
      <c r="H38" s="40">
        <f>49.4+3.6</f>
        <v>53</v>
      </c>
      <c r="I38">
        <f>285+67</f>
        <v>352</v>
      </c>
      <c r="J38">
        <f>297+52</f>
        <v>349</v>
      </c>
      <c r="K38" s="20">
        <v>0.14907407407407405</v>
      </c>
      <c r="L38" s="20">
        <v>0.18613425925925928</v>
      </c>
      <c r="M38" s="40">
        <v>14.8</v>
      </c>
      <c r="N38" s="40" t="s">
        <v>13</v>
      </c>
    </row>
    <row r="39" spans="1:18" s="54" customFormat="1" x14ac:dyDescent="0.35">
      <c r="A39" s="9">
        <v>33</v>
      </c>
      <c r="B39" s="7">
        <v>43437</v>
      </c>
      <c r="C39" s="8" t="s">
        <v>66</v>
      </c>
      <c r="D39" s="9" t="s">
        <v>81</v>
      </c>
      <c r="E39" s="8"/>
      <c r="F39" s="8" t="s">
        <v>65</v>
      </c>
      <c r="G39" s="26"/>
      <c r="H39" s="26"/>
      <c r="I39" s="9"/>
      <c r="J39" s="9"/>
      <c r="K39" s="19"/>
      <c r="L39" s="19"/>
      <c r="M39" s="26"/>
      <c r="N39" s="26"/>
      <c r="O39" s="9"/>
      <c r="P39" s="9"/>
      <c r="Q39" s="9"/>
      <c r="R39" s="9"/>
    </row>
    <row r="40" spans="1:18" x14ac:dyDescent="0.35">
      <c r="A40" s="12">
        <v>34</v>
      </c>
      <c r="B40" s="10">
        <v>43438</v>
      </c>
      <c r="C40" s="1" t="s">
        <v>66</v>
      </c>
      <c r="D40" t="s">
        <v>81</v>
      </c>
      <c r="F40" s="1" t="s">
        <v>65</v>
      </c>
    </row>
    <row r="41" spans="1:18" s="54" customFormat="1" x14ac:dyDescent="0.35">
      <c r="A41" s="9">
        <v>35</v>
      </c>
      <c r="B41" s="7">
        <v>43439</v>
      </c>
      <c r="C41" s="8" t="s">
        <v>68</v>
      </c>
      <c r="D41" s="9" t="s">
        <v>39</v>
      </c>
      <c r="E41" s="8" t="s">
        <v>70</v>
      </c>
      <c r="F41" s="8" t="s">
        <v>67</v>
      </c>
      <c r="G41" s="26">
        <v>19.899999999999999</v>
      </c>
      <c r="H41" s="26"/>
      <c r="I41" s="9">
        <v>436</v>
      </c>
      <c r="J41" s="9">
        <v>397</v>
      </c>
      <c r="K41" s="69">
        <v>0.18901620370370367</v>
      </c>
      <c r="L41" s="69">
        <v>0.25017361111111108</v>
      </c>
      <c r="M41" s="9"/>
      <c r="N41" s="9" t="s">
        <v>69</v>
      </c>
      <c r="O41" s="9"/>
      <c r="P41" s="9"/>
      <c r="Q41" s="9"/>
      <c r="R41" s="9"/>
    </row>
    <row r="42" spans="1:18" x14ac:dyDescent="0.35">
      <c r="A42" s="12">
        <v>36</v>
      </c>
      <c r="B42" s="10">
        <v>43440</v>
      </c>
      <c r="C42" s="1" t="s">
        <v>68</v>
      </c>
      <c r="D42" t="s">
        <v>39</v>
      </c>
      <c r="E42" s="1" t="s">
        <v>70</v>
      </c>
      <c r="F42" s="1" t="s">
        <v>71</v>
      </c>
      <c r="G42" s="40">
        <v>17.399999999999999</v>
      </c>
      <c r="I42">
        <v>669</v>
      </c>
      <c r="J42">
        <v>298</v>
      </c>
      <c r="K42" s="20">
        <v>0.21606481481481479</v>
      </c>
      <c r="L42" s="20">
        <v>0.28057870370370369</v>
      </c>
      <c r="M42" s="17"/>
      <c r="N42" s="40" t="s">
        <v>40</v>
      </c>
    </row>
    <row r="43" spans="1:18" s="9" customFormat="1" x14ac:dyDescent="0.35">
      <c r="A43" s="9">
        <v>37</v>
      </c>
      <c r="B43" s="7">
        <v>43441</v>
      </c>
      <c r="C43" s="8" t="s">
        <v>68</v>
      </c>
      <c r="D43" s="9" t="s">
        <v>39</v>
      </c>
      <c r="E43" s="8" t="s">
        <v>70</v>
      </c>
      <c r="F43" s="8" t="s">
        <v>72</v>
      </c>
      <c r="G43" s="26">
        <v>9.3000000000000007</v>
      </c>
      <c r="H43" s="26"/>
      <c r="I43" s="9">
        <v>530</v>
      </c>
      <c r="J43" s="9">
        <v>518</v>
      </c>
      <c r="K43" s="19">
        <v>0.13216435185185185</v>
      </c>
      <c r="L43" s="19">
        <v>0.20043981481481479</v>
      </c>
      <c r="M43" s="26"/>
      <c r="N43" s="26" t="s">
        <v>40</v>
      </c>
    </row>
    <row r="44" spans="1:18" x14ac:dyDescent="0.35">
      <c r="A44" s="12">
        <v>38</v>
      </c>
      <c r="B44" s="10">
        <v>43442</v>
      </c>
      <c r="C44" s="1" t="s">
        <v>68</v>
      </c>
      <c r="D44" t="s">
        <v>39</v>
      </c>
      <c r="E44" s="1" t="s">
        <v>70</v>
      </c>
      <c r="F44" s="1" t="s">
        <v>73</v>
      </c>
      <c r="G44" s="40">
        <v>8.9</v>
      </c>
      <c r="I44">
        <v>51</v>
      </c>
      <c r="J44">
        <v>429</v>
      </c>
      <c r="K44" s="20">
        <v>9.4016203703703713E-2</v>
      </c>
      <c r="L44" s="20">
        <v>0.12935185185185186</v>
      </c>
      <c r="M44" s="17"/>
      <c r="N44" s="40" t="s">
        <v>40</v>
      </c>
    </row>
    <row r="45" spans="1:18" s="9" customFormat="1" x14ac:dyDescent="0.35">
      <c r="A45" s="9">
        <v>39</v>
      </c>
      <c r="B45" s="7">
        <v>43443</v>
      </c>
      <c r="C45" s="8" t="s">
        <v>66</v>
      </c>
      <c r="D45" s="9" t="s">
        <v>81</v>
      </c>
      <c r="E45" s="8"/>
      <c r="F45" s="8"/>
      <c r="G45" s="26"/>
      <c r="H45" s="26"/>
      <c r="K45" s="19"/>
      <c r="L45" s="19"/>
      <c r="M45" s="26"/>
      <c r="N45" s="26"/>
    </row>
    <row r="46" spans="1:18" x14ac:dyDescent="0.35">
      <c r="A46" s="12">
        <v>40</v>
      </c>
      <c r="B46" s="10">
        <v>43444</v>
      </c>
      <c r="C46" s="1" t="s">
        <v>76</v>
      </c>
      <c r="D46" t="s">
        <v>77</v>
      </c>
      <c r="F46" s="1" t="s">
        <v>79</v>
      </c>
      <c r="G46" s="40">
        <v>6.8</v>
      </c>
      <c r="K46" s="20">
        <v>8.5590277777777779E-2</v>
      </c>
      <c r="L46" s="20">
        <v>0.14284722222222221</v>
      </c>
      <c r="M46" s="40"/>
      <c r="N46" s="40"/>
    </row>
    <row r="47" spans="1:18" s="9" customFormat="1" x14ac:dyDescent="0.35">
      <c r="A47" s="9">
        <v>41</v>
      </c>
      <c r="B47" s="7">
        <v>43445</v>
      </c>
      <c r="C47" s="8" t="s">
        <v>76</v>
      </c>
      <c r="D47" s="9" t="s">
        <v>77</v>
      </c>
      <c r="E47" s="8"/>
      <c r="F47" s="8" t="s">
        <v>78</v>
      </c>
      <c r="G47" s="26">
        <v>11.6</v>
      </c>
      <c r="H47" s="26"/>
      <c r="K47" s="19">
        <v>0.14363425925925924</v>
      </c>
      <c r="L47" s="19">
        <v>0.40337962962962964</v>
      </c>
      <c r="M47" s="26"/>
      <c r="N47" s="26"/>
    </row>
    <row r="48" spans="1:18" x14ac:dyDescent="0.35">
      <c r="A48" s="12">
        <v>42</v>
      </c>
      <c r="B48" s="10">
        <v>43446</v>
      </c>
      <c r="C48" s="1" t="s">
        <v>76</v>
      </c>
      <c r="D48" t="s">
        <v>77</v>
      </c>
      <c r="F48" s="1" t="s">
        <v>80</v>
      </c>
      <c r="G48" s="40">
        <v>15.4</v>
      </c>
      <c r="K48" s="18">
        <v>0.20062499999999997</v>
      </c>
      <c r="L48" s="18">
        <v>0.32851851851851849</v>
      </c>
    </row>
    <row r="49" spans="1:18" s="9" customFormat="1" x14ac:dyDescent="0.35">
      <c r="A49" s="9">
        <v>43</v>
      </c>
      <c r="B49" s="7">
        <v>43447</v>
      </c>
      <c r="C49" s="8" t="s">
        <v>76</v>
      </c>
      <c r="D49" s="9" t="s">
        <v>81</v>
      </c>
      <c r="E49" s="8"/>
      <c r="F49" s="8"/>
      <c r="G49" s="26"/>
      <c r="H49" s="26"/>
      <c r="K49" s="19"/>
      <c r="L49" s="19"/>
    </row>
    <row r="50" spans="1:18" x14ac:dyDescent="0.35">
      <c r="A50" s="12">
        <v>44</v>
      </c>
      <c r="B50" s="10">
        <v>43448</v>
      </c>
      <c r="C50" s="1" t="s">
        <v>76</v>
      </c>
      <c r="D50" t="s">
        <v>81</v>
      </c>
      <c r="K50" s="47"/>
      <c r="L50" s="47"/>
    </row>
    <row r="51" spans="1:18" s="9" customFormat="1" x14ac:dyDescent="0.35">
      <c r="A51" s="9">
        <v>45</v>
      </c>
      <c r="B51" s="7">
        <v>43449</v>
      </c>
      <c r="C51" s="8" t="s">
        <v>76</v>
      </c>
      <c r="D51" s="9" t="s">
        <v>81</v>
      </c>
      <c r="E51" s="8"/>
      <c r="F51" s="8"/>
      <c r="G51" s="26"/>
      <c r="H51" s="26"/>
      <c r="K51" s="19"/>
      <c r="L51" s="19"/>
      <c r="M51" s="26"/>
      <c r="N51" s="26"/>
    </row>
    <row r="52" spans="1:18" x14ac:dyDescent="0.35">
      <c r="A52" s="12">
        <v>46</v>
      </c>
      <c r="B52" s="10">
        <v>43450</v>
      </c>
      <c r="C52" s="1" t="s">
        <v>76</v>
      </c>
      <c r="D52" t="s">
        <v>81</v>
      </c>
      <c r="K52" s="18"/>
      <c r="L52" s="18"/>
    </row>
    <row r="53" spans="1:18" s="9" customFormat="1" x14ac:dyDescent="0.35">
      <c r="A53" s="9">
        <v>47</v>
      </c>
      <c r="B53" s="7">
        <v>43451</v>
      </c>
      <c r="C53" s="8" t="s">
        <v>76</v>
      </c>
      <c r="D53" s="9" t="s">
        <v>81</v>
      </c>
      <c r="E53" s="8"/>
      <c r="F53" s="8"/>
      <c r="G53" s="26"/>
      <c r="H53" s="26"/>
      <c r="K53" s="19"/>
      <c r="L53" s="19"/>
    </row>
    <row r="54" spans="1:18" x14ac:dyDescent="0.35">
      <c r="A54" s="12">
        <v>48</v>
      </c>
      <c r="B54" s="10">
        <v>43452</v>
      </c>
      <c r="C54" s="1" t="s">
        <v>76</v>
      </c>
      <c r="D54" t="s">
        <v>81</v>
      </c>
      <c r="K54" s="47"/>
      <c r="L54" s="47"/>
    </row>
    <row r="55" spans="1:18" s="9" customFormat="1" x14ac:dyDescent="0.35">
      <c r="A55" s="9">
        <v>49</v>
      </c>
      <c r="B55" s="7">
        <v>43453</v>
      </c>
      <c r="C55" s="8" t="s">
        <v>66</v>
      </c>
      <c r="D55" s="9" t="s">
        <v>81</v>
      </c>
      <c r="E55" s="8"/>
      <c r="F55" s="8"/>
      <c r="G55" s="26"/>
      <c r="H55" s="26"/>
      <c r="K55" s="19"/>
      <c r="L55" s="19"/>
      <c r="M55" s="26"/>
      <c r="N55" s="26"/>
    </row>
    <row r="56" spans="1:18" x14ac:dyDescent="0.35">
      <c r="A56" s="12">
        <v>50</v>
      </c>
      <c r="B56" s="10">
        <v>43454</v>
      </c>
      <c r="C56" s="1" t="s">
        <v>66</v>
      </c>
      <c r="D56" t="s">
        <v>81</v>
      </c>
      <c r="K56" s="18"/>
      <c r="L56" s="18"/>
    </row>
    <row r="57" spans="1:18" s="9" customFormat="1" x14ac:dyDescent="0.35">
      <c r="A57" s="9">
        <v>51</v>
      </c>
      <c r="B57" s="7">
        <v>43455</v>
      </c>
      <c r="C57" s="8" t="s">
        <v>82</v>
      </c>
      <c r="D57" s="9" t="s">
        <v>83</v>
      </c>
      <c r="E57" s="8"/>
      <c r="F57" s="8"/>
      <c r="G57" s="26"/>
      <c r="H57" s="26"/>
      <c r="K57" s="19"/>
      <c r="L57" s="19"/>
      <c r="M57" s="26"/>
    </row>
    <row r="58" spans="1:18" x14ac:dyDescent="0.35">
      <c r="A58" s="12">
        <v>52</v>
      </c>
      <c r="B58" s="10">
        <v>43456</v>
      </c>
      <c r="C58" s="1" t="s">
        <v>82</v>
      </c>
      <c r="D58" t="s">
        <v>83</v>
      </c>
      <c r="K58" s="47"/>
      <c r="L58" s="47"/>
      <c r="M58" s="40"/>
    </row>
    <row r="59" spans="1:18" s="9" customFormat="1" x14ac:dyDescent="0.35">
      <c r="A59" s="9">
        <v>53</v>
      </c>
      <c r="B59" s="7">
        <v>43457</v>
      </c>
      <c r="C59" s="8" t="s">
        <v>82</v>
      </c>
      <c r="D59" s="9" t="s">
        <v>83</v>
      </c>
      <c r="E59" s="8"/>
      <c r="F59" s="8"/>
      <c r="G59" s="26"/>
      <c r="H59" s="26"/>
      <c r="K59" s="19"/>
      <c r="L59" s="19"/>
      <c r="M59" s="26"/>
      <c r="N59" s="26"/>
    </row>
    <row r="60" spans="1:18" x14ac:dyDescent="0.35">
      <c r="A60" s="12">
        <v>54</v>
      </c>
      <c r="B60" s="10">
        <v>43458</v>
      </c>
      <c r="C60" s="1" t="s">
        <v>82</v>
      </c>
      <c r="D60" t="s">
        <v>83</v>
      </c>
      <c r="K60" s="18"/>
      <c r="L60" s="18"/>
    </row>
    <row r="61" spans="1:18" s="9" customFormat="1" x14ac:dyDescent="0.35">
      <c r="A61" s="9">
        <v>55</v>
      </c>
      <c r="B61" s="7">
        <v>43459</v>
      </c>
      <c r="C61" s="8" t="s">
        <v>82</v>
      </c>
      <c r="D61" s="9" t="s">
        <v>83</v>
      </c>
      <c r="E61" s="8"/>
      <c r="F61" s="8"/>
      <c r="G61" s="26"/>
      <c r="H61" s="26"/>
      <c r="K61" s="19"/>
      <c r="L61" s="19"/>
    </row>
    <row r="62" spans="1:18" x14ac:dyDescent="0.35">
      <c r="A62" s="12">
        <v>56</v>
      </c>
      <c r="B62" s="10">
        <v>43460</v>
      </c>
      <c r="C62" s="1" t="s">
        <v>82</v>
      </c>
      <c r="D62" t="s">
        <v>83</v>
      </c>
      <c r="K62" s="47"/>
      <c r="L62" s="47"/>
    </row>
    <row r="63" spans="1:18" s="9" customFormat="1" x14ac:dyDescent="0.35">
      <c r="A63" s="9">
        <v>57</v>
      </c>
      <c r="B63" s="7">
        <v>43461</v>
      </c>
      <c r="C63" s="8" t="s">
        <v>82</v>
      </c>
      <c r="D63" s="9" t="s">
        <v>83</v>
      </c>
      <c r="E63" s="8"/>
      <c r="F63" s="8"/>
      <c r="G63" s="26"/>
      <c r="H63" s="26"/>
      <c r="K63" s="19"/>
      <c r="L63" s="19"/>
      <c r="M63" s="26"/>
      <c r="N63" s="26"/>
    </row>
    <row r="64" spans="1:18" s="56" customFormat="1" x14ac:dyDescent="0.35">
      <c r="A64" s="12">
        <v>58</v>
      </c>
      <c r="B64" s="10">
        <v>43462</v>
      </c>
      <c r="C64" s="1" t="s">
        <v>82</v>
      </c>
      <c r="D64" t="s">
        <v>83</v>
      </c>
      <c r="E64" s="1"/>
      <c r="F64" s="1"/>
      <c r="G64" s="40"/>
      <c r="H64" s="40"/>
      <c r="I64"/>
      <c r="J64"/>
      <c r="K64"/>
      <c r="L64"/>
      <c r="M64"/>
      <c r="N64"/>
      <c r="O64"/>
      <c r="P64"/>
      <c r="Q64"/>
      <c r="R64"/>
    </row>
    <row r="65" spans="1:18" s="9" customFormat="1" x14ac:dyDescent="0.35">
      <c r="A65" s="9">
        <v>59</v>
      </c>
      <c r="B65" s="7">
        <v>43463</v>
      </c>
      <c r="C65" s="8" t="s">
        <v>82</v>
      </c>
      <c r="D65" s="9" t="s">
        <v>83</v>
      </c>
      <c r="G65" s="26"/>
      <c r="H65" s="26"/>
    </row>
    <row r="66" spans="1:18" x14ac:dyDescent="0.35">
      <c r="A66" s="12">
        <v>60</v>
      </c>
      <c r="B66" s="10">
        <v>43464</v>
      </c>
      <c r="C66" s="1" t="s">
        <v>82</v>
      </c>
      <c r="D66" t="s">
        <v>83</v>
      </c>
    </row>
    <row r="67" spans="1:18" s="9" customFormat="1" x14ac:dyDescent="0.35">
      <c r="A67" s="9">
        <v>61</v>
      </c>
      <c r="B67" s="7">
        <v>43465</v>
      </c>
      <c r="C67" s="8" t="s">
        <v>82</v>
      </c>
      <c r="D67" s="9" t="s">
        <v>83</v>
      </c>
      <c r="E67" s="8"/>
      <c r="F67" s="8"/>
      <c r="G67" s="26"/>
      <c r="H67" s="26"/>
      <c r="K67" s="19"/>
      <c r="L67" s="19"/>
      <c r="M67" s="26"/>
    </row>
    <row r="68" spans="1:18" x14ac:dyDescent="0.35">
      <c r="A68" s="12">
        <v>62</v>
      </c>
      <c r="B68" s="10">
        <v>43466</v>
      </c>
      <c r="C68" s="55" t="s">
        <v>82</v>
      </c>
      <c r="D68" s="56" t="s">
        <v>83</v>
      </c>
      <c r="E68" s="55"/>
      <c r="F68" s="55"/>
      <c r="G68" s="58"/>
      <c r="H68" s="58"/>
      <c r="I68" s="56"/>
      <c r="J68" s="56"/>
      <c r="K68" s="57"/>
      <c r="L68" s="57"/>
      <c r="M68" s="58"/>
      <c r="N68" s="56"/>
      <c r="O68" s="56"/>
      <c r="P68" s="56"/>
      <c r="Q68" s="56"/>
      <c r="R68" s="56"/>
    </row>
    <row r="69" spans="1:18" s="9" customFormat="1" x14ac:dyDescent="0.35">
      <c r="A69" s="9">
        <v>63</v>
      </c>
      <c r="B69" s="7">
        <v>43467</v>
      </c>
      <c r="C69" s="8" t="s">
        <v>66</v>
      </c>
      <c r="D69" s="9" t="s">
        <v>84</v>
      </c>
      <c r="E69" s="8"/>
      <c r="F69" s="8"/>
      <c r="G69" s="26"/>
      <c r="H69" s="26"/>
      <c r="K69" s="69"/>
      <c r="L69" s="69"/>
      <c r="M69" s="26"/>
    </row>
    <row r="70" spans="1:18" x14ac:dyDescent="0.35">
      <c r="A70" s="12">
        <v>64</v>
      </c>
      <c r="B70" s="10">
        <v>43468</v>
      </c>
      <c r="C70" s="1" t="s">
        <v>66</v>
      </c>
      <c r="D70" s="1" t="s">
        <v>84</v>
      </c>
    </row>
    <row r="71" spans="1:18" s="9" customFormat="1" x14ac:dyDescent="0.35">
      <c r="A71" s="9">
        <v>65</v>
      </c>
      <c r="B71" s="7">
        <v>43469</v>
      </c>
      <c r="C71" s="8" t="s">
        <v>66</v>
      </c>
      <c r="D71" s="9" t="s">
        <v>7</v>
      </c>
      <c r="E71" s="8"/>
      <c r="F71" s="8" t="s">
        <v>85</v>
      </c>
      <c r="G71" s="26"/>
      <c r="H71" s="26">
        <v>64.599999999999994</v>
      </c>
      <c r="I71" s="9">
        <v>369</v>
      </c>
      <c r="J71" s="9">
        <v>379</v>
      </c>
      <c r="K71" s="69">
        <v>0.17531249999999998</v>
      </c>
      <c r="L71" s="69">
        <v>0.27587962962962964</v>
      </c>
      <c r="M71" s="9">
        <v>15.4</v>
      </c>
      <c r="N71" s="9" t="s">
        <v>13</v>
      </c>
    </row>
    <row r="72" spans="1:18" x14ac:dyDescent="0.35">
      <c r="A72" s="12">
        <v>66</v>
      </c>
      <c r="B72" s="10">
        <v>43470</v>
      </c>
      <c r="C72" s="1" t="s">
        <v>87</v>
      </c>
      <c r="D72" s="12" t="s">
        <v>7</v>
      </c>
      <c r="E72" s="55"/>
      <c r="F72" s="1" t="s">
        <v>86</v>
      </c>
      <c r="G72" s="40">
        <v>5.0999999999999996</v>
      </c>
      <c r="H72" s="40">
        <v>40.799999999999997</v>
      </c>
      <c r="I72" s="12">
        <v>281</v>
      </c>
      <c r="J72" s="12">
        <v>282</v>
      </c>
      <c r="K72" s="47">
        <v>0.1156712962962963</v>
      </c>
      <c r="L72" s="47">
        <v>0.23292824074074073</v>
      </c>
      <c r="M72">
        <v>14.7</v>
      </c>
      <c r="N72" t="s">
        <v>13</v>
      </c>
    </row>
    <row r="73" spans="1:18" s="9" customFormat="1" x14ac:dyDescent="0.35">
      <c r="A73" s="9">
        <v>67</v>
      </c>
      <c r="B73" s="7">
        <v>43471</v>
      </c>
      <c r="C73" s="8" t="s">
        <v>89</v>
      </c>
      <c r="D73" s="9" t="s">
        <v>7</v>
      </c>
      <c r="E73" s="8"/>
      <c r="F73" s="8" t="s">
        <v>88</v>
      </c>
      <c r="G73" s="26"/>
      <c r="H73" s="26">
        <v>55.1</v>
      </c>
      <c r="I73" s="9">
        <v>87</v>
      </c>
      <c r="J73" s="9">
        <v>77</v>
      </c>
      <c r="K73" s="69">
        <v>0.1471875</v>
      </c>
      <c r="L73" s="69">
        <v>0.28986111111111112</v>
      </c>
      <c r="M73" s="9">
        <v>15.6</v>
      </c>
      <c r="N73" s="9" t="s">
        <v>90</v>
      </c>
    </row>
    <row r="74" spans="1:18" x14ac:dyDescent="0.35">
      <c r="A74" s="12">
        <v>68</v>
      </c>
      <c r="B74" s="10">
        <v>43472</v>
      </c>
      <c r="C74" s="1" t="s">
        <v>92</v>
      </c>
      <c r="D74" s="12" t="s">
        <v>7</v>
      </c>
      <c r="E74" s="55"/>
      <c r="F74" s="1" t="s">
        <v>91</v>
      </c>
      <c r="H74" s="40">
        <v>72.8</v>
      </c>
      <c r="I74" s="12">
        <v>207</v>
      </c>
      <c r="J74" s="12">
        <v>205</v>
      </c>
      <c r="K74" s="47">
        <v>0.20378472222222221</v>
      </c>
      <c r="L74" s="47">
        <v>0.4051967592592593</v>
      </c>
      <c r="M74">
        <v>14.9</v>
      </c>
      <c r="N74" t="s">
        <v>94</v>
      </c>
    </row>
    <row r="75" spans="1:18" s="9" customFormat="1" x14ac:dyDescent="0.35">
      <c r="A75" s="9">
        <v>69</v>
      </c>
      <c r="B75" s="7">
        <v>43473</v>
      </c>
      <c r="C75" s="8" t="s">
        <v>92</v>
      </c>
      <c r="D75" s="9" t="s">
        <v>7</v>
      </c>
      <c r="E75" s="8"/>
      <c r="F75" s="8" t="s">
        <v>93</v>
      </c>
      <c r="G75" s="26"/>
      <c r="H75" s="26">
        <v>43.6</v>
      </c>
      <c r="I75" s="9">
        <v>224</v>
      </c>
      <c r="J75" s="9">
        <v>208</v>
      </c>
      <c r="K75" s="69">
        <v>0.12299768518518518</v>
      </c>
      <c r="L75" s="69">
        <v>0.24256944444444442</v>
      </c>
      <c r="M75" s="9">
        <v>14.8</v>
      </c>
      <c r="N75" s="9" t="s">
        <v>13</v>
      </c>
    </row>
    <row r="76" spans="1:18" x14ac:dyDescent="0.35">
      <c r="A76" s="12">
        <v>70</v>
      </c>
      <c r="B76" s="10">
        <v>43474</v>
      </c>
      <c r="C76" s="1" t="s">
        <v>92</v>
      </c>
      <c r="D76" s="12" t="s">
        <v>7</v>
      </c>
      <c r="E76" s="55"/>
      <c r="F76" s="1" t="s">
        <v>95</v>
      </c>
      <c r="H76" s="40">
        <v>40.299999999999997</v>
      </c>
      <c r="I76" s="12">
        <v>164</v>
      </c>
      <c r="J76" s="12">
        <v>172</v>
      </c>
      <c r="K76" s="47">
        <v>0.13012731481481482</v>
      </c>
      <c r="L76" s="47">
        <v>0.29549768518518521</v>
      </c>
      <c r="M76">
        <v>12.9</v>
      </c>
      <c r="N76" t="s">
        <v>13</v>
      </c>
    </row>
    <row r="77" spans="1:18" s="9" customFormat="1" x14ac:dyDescent="0.35">
      <c r="A77" s="9">
        <v>71</v>
      </c>
      <c r="B77" s="7">
        <v>43475</v>
      </c>
      <c r="C77" s="8" t="s">
        <v>92</v>
      </c>
      <c r="D77" s="9" t="s">
        <v>7</v>
      </c>
      <c r="E77" s="8"/>
      <c r="F77" s="8" t="s">
        <v>96</v>
      </c>
      <c r="G77" s="26"/>
      <c r="H77" s="26">
        <v>63.2</v>
      </c>
      <c r="I77" s="9">
        <v>540</v>
      </c>
      <c r="J77" s="9">
        <v>233</v>
      </c>
      <c r="K77" s="69">
        <v>0.19140046296296295</v>
      </c>
      <c r="L77" s="69">
        <v>0.29524305555555558</v>
      </c>
      <c r="M77" s="9">
        <v>13.7</v>
      </c>
      <c r="N77" s="9" t="s">
        <v>13</v>
      </c>
    </row>
    <row r="78" spans="1:18" x14ac:dyDescent="0.35">
      <c r="A78" s="12">
        <v>72</v>
      </c>
      <c r="B78" s="10">
        <v>43476</v>
      </c>
      <c r="C78" s="1" t="s">
        <v>92</v>
      </c>
      <c r="D78" s="12" t="s">
        <v>7</v>
      </c>
      <c r="E78" s="55"/>
      <c r="F78" s="1" t="s">
        <v>97</v>
      </c>
      <c r="H78" s="40">
        <v>9.1999999999999993</v>
      </c>
      <c r="I78" s="12">
        <v>16</v>
      </c>
      <c r="J78" s="12">
        <v>13</v>
      </c>
      <c r="K78" s="47">
        <v>2.7337962962962963E-2</v>
      </c>
      <c r="L78" s="47">
        <v>2.8819444444444443E-2</v>
      </c>
      <c r="M78">
        <v>14.1</v>
      </c>
      <c r="N78" t="s">
        <v>13</v>
      </c>
    </row>
    <row r="79" spans="1:18" s="9" customFormat="1" x14ac:dyDescent="0.35">
      <c r="A79" s="9">
        <v>73</v>
      </c>
      <c r="B79" s="7">
        <v>43477</v>
      </c>
      <c r="C79" s="8" t="s">
        <v>98</v>
      </c>
      <c r="D79" s="9" t="s">
        <v>7</v>
      </c>
      <c r="E79" s="8"/>
      <c r="F79" s="8" t="s">
        <v>99</v>
      </c>
      <c r="G79" s="26">
        <v>6</v>
      </c>
      <c r="H79" s="26">
        <v>48.1</v>
      </c>
      <c r="I79" s="9">
        <v>493</v>
      </c>
      <c r="J79" s="9">
        <v>413</v>
      </c>
      <c r="K79" s="69">
        <v>0.15914351851851852</v>
      </c>
      <c r="L79" s="69">
        <v>0.43502314814814813</v>
      </c>
      <c r="M79" s="9">
        <v>12.6</v>
      </c>
      <c r="N79" s="9" t="s">
        <v>90</v>
      </c>
    </row>
    <row r="80" spans="1:18" x14ac:dyDescent="0.35">
      <c r="A80" s="12">
        <v>74</v>
      </c>
      <c r="B80" s="10">
        <v>43478</v>
      </c>
      <c r="C80" s="1" t="s">
        <v>98</v>
      </c>
      <c r="D80" s="12" t="s">
        <v>7</v>
      </c>
      <c r="E80" s="55"/>
      <c r="F80" s="1" t="s">
        <v>100</v>
      </c>
      <c r="G80" s="40">
        <v>1.7</v>
      </c>
      <c r="H80" s="40">
        <v>73.2</v>
      </c>
      <c r="I80" s="12">
        <v>838</v>
      </c>
      <c r="J80" s="12">
        <v>806</v>
      </c>
      <c r="K80" s="47">
        <v>0.22620370370370371</v>
      </c>
      <c r="L80" s="47">
        <v>0.41379629629629627</v>
      </c>
      <c r="M80">
        <v>13.5</v>
      </c>
      <c r="N80" t="s">
        <v>13</v>
      </c>
    </row>
    <row r="81" spans="1:14" s="9" customFormat="1" x14ac:dyDescent="0.35">
      <c r="A81" s="9">
        <v>75</v>
      </c>
      <c r="B81" s="7">
        <v>43479</v>
      </c>
      <c r="C81" s="8" t="s">
        <v>98</v>
      </c>
      <c r="D81" s="9" t="s">
        <v>7</v>
      </c>
      <c r="E81" s="8"/>
      <c r="F81" s="8" t="s">
        <v>101</v>
      </c>
      <c r="G81" s="26"/>
      <c r="H81" s="26">
        <v>9.6</v>
      </c>
      <c r="I81" s="9">
        <v>160</v>
      </c>
      <c r="J81" s="9">
        <v>170</v>
      </c>
      <c r="K81" s="69">
        <v>3.125E-2</v>
      </c>
      <c r="L81" s="69">
        <v>4.1666666666666664E-2</v>
      </c>
      <c r="M81" s="9">
        <v>14</v>
      </c>
      <c r="N81" s="9" t="s">
        <v>13</v>
      </c>
    </row>
    <row r="82" spans="1:14" x14ac:dyDescent="0.35">
      <c r="A82" s="12">
        <v>76</v>
      </c>
      <c r="B82" s="10">
        <v>43480</v>
      </c>
      <c r="D82" s="12"/>
      <c r="E82" s="55"/>
      <c r="I82" s="12"/>
      <c r="J82" s="12"/>
      <c r="K82" s="47"/>
      <c r="L82" s="47"/>
    </row>
    <row r="83" spans="1:14" s="9" customFormat="1" x14ac:dyDescent="0.35">
      <c r="A83" s="9">
        <v>77</v>
      </c>
      <c r="B83" s="7">
        <v>43481</v>
      </c>
      <c r="C83" s="8"/>
      <c r="E83" s="8"/>
      <c r="F83" s="8"/>
      <c r="G83" s="26"/>
      <c r="H83" s="26"/>
    </row>
    <row r="84" spans="1:14" x14ac:dyDescent="0.35">
      <c r="A84" s="12">
        <v>78</v>
      </c>
      <c r="B84" s="10">
        <v>43482</v>
      </c>
      <c r="D84" s="12"/>
      <c r="E84" s="55"/>
      <c r="I84" s="12"/>
      <c r="J84" s="12"/>
      <c r="K84" s="47"/>
      <c r="L84" s="47"/>
    </row>
    <row r="85" spans="1:14" s="9" customFormat="1" x14ac:dyDescent="0.35">
      <c r="A85" s="9">
        <v>79</v>
      </c>
      <c r="B85" s="7">
        <v>43483</v>
      </c>
      <c r="C85" s="8"/>
      <c r="E85" s="8"/>
      <c r="F85" s="8"/>
      <c r="G85" s="26"/>
      <c r="H85" s="26"/>
    </row>
    <row r="86" spans="1:14" x14ac:dyDescent="0.35">
      <c r="A86" s="12">
        <v>80</v>
      </c>
      <c r="B86" s="10">
        <v>43484</v>
      </c>
      <c r="D86" s="12"/>
      <c r="E86" s="55"/>
      <c r="I86" s="12"/>
      <c r="J86" s="12"/>
      <c r="K86" s="47"/>
      <c r="L86" s="47"/>
    </row>
    <row r="87" spans="1:14" s="9" customFormat="1" x14ac:dyDescent="0.35">
      <c r="A87" s="9">
        <v>81</v>
      </c>
      <c r="B87" s="7">
        <v>43485</v>
      </c>
      <c r="C87" s="8"/>
      <c r="E87" s="8"/>
      <c r="F87" s="8"/>
      <c r="G87" s="26"/>
      <c r="H87" s="26"/>
    </row>
    <row r="88" spans="1:14" x14ac:dyDescent="0.35">
      <c r="A88" s="12">
        <v>82</v>
      </c>
      <c r="B88" s="10">
        <v>43486</v>
      </c>
      <c r="C88" s="1" t="s">
        <v>105</v>
      </c>
      <c r="D88" s="12" t="s">
        <v>39</v>
      </c>
      <c r="E88" s="55" t="s">
        <v>106</v>
      </c>
      <c r="F88" s="1" t="s">
        <v>107</v>
      </c>
      <c r="G88" s="40">
        <v>7.9</v>
      </c>
      <c r="I88" s="12">
        <v>245</v>
      </c>
      <c r="J88" s="12">
        <v>11</v>
      </c>
      <c r="K88" s="47">
        <v>8.0717592592592591E-2</v>
      </c>
      <c r="L88" s="47">
        <v>9.1412037037037042E-2</v>
      </c>
      <c r="N88" t="s">
        <v>108</v>
      </c>
    </row>
    <row r="89" spans="1:14" s="9" customFormat="1" x14ac:dyDescent="0.35">
      <c r="A89" s="9">
        <v>83</v>
      </c>
      <c r="B89" s="7">
        <v>43487</v>
      </c>
      <c r="C89" s="8" t="s">
        <v>102</v>
      </c>
      <c r="D89" s="9" t="s">
        <v>39</v>
      </c>
      <c r="E89" s="8" t="s">
        <v>106</v>
      </c>
      <c r="F89" s="8" t="s">
        <v>109</v>
      </c>
      <c r="G89" s="26">
        <v>15.5</v>
      </c>
      <c r="H89" s="26"/>
      <c r="I89" s="9">
        <v>717</v>
      </c>
      <c r="J89" s="9">
        <v>480</v>
      </c>
      <c r="K89" s="69">
        <v>0.19537037037037039</v>
      </c>
      <c r="L89" s="69">
        <v>0.23704861111111111</v>
      </c>
      <c r="N89" s="9" t="s">
        <v>108</v>
      </c>
    </row>
    <row r="90" spans="1:14" x14ac:dyDescent="0.35">
      <c r="A90" s="12">
        <v>84</v>
      </c>
      <c r="B90" s="10">
        <v>43488</v>
      </c>
      <c r="C90" s="1" t="s">
        <v>102</v>
      </c>
      <c r="D90" s="12" t="s">
        <v>39</v>
      </c>
      <c r="E90" s="55" t="s">
        <v>106</v>
      </c>
      <c r="F90" s="1" t="s">
        <v>110</v>
      </c>
      <c r="G90" s="40">
        <v>11.8</v>
      </c>
      <c r="I90" s="12">
        <v>236</v>
      </c>
      <c r="J90" s="12">
        <v>536</v>
      </c>
      <c r="K90" s="47">
        <v>0.12363425925925926</v>
      </c>
      <c r="L90" s="47">
        <v>0.13434027777777777</v>
      </c>
      <c r="N90" t="s">
        <v>108</v>
      </c>
    </row>
    <row r="91" spans="1:14" s="9" customFormat="1" x14ac:dyDescent="0.35">
      <c r="A91" s="9">
        <v>85</v>
      </c>
      <c r="B91" s="7">
        <v>43489</v>
      </c>
      <c r="C91" s="8" t="s">
        <v>102</v>
      </c>
      <c r="D91" s="9" t="s">
        <v>7</v>
      </c>
      <c r="E91" s="8" t="s">
        <v>113</v>
      </c>
      <c r="F91" s="8" t="s">
        <v>103</v>
      </c>
      <c r="G91" s="26"/>
      <c r="H91" s="26">
        <v>57.8</v>
      </c>
      <c r="I91" s="9">
        <v>516</v>
      </c>
      <c r="J91" s="9">
        <v>208</v>
      </c>
      <c r="K91" s="69">
        <v>0.21321759259259257</v>
      </c>
      <c r="L91" s="69">
        <v>0.28407407407407409</v>
      </c>
      <c r="M91" s="9">
        <v>11.3</v>
      </c>
      <c r="N91" s="9" t="s">
        <v>104</v>
      </c>
    </row>
    <row r="92" spans="1:14" x14ac:dyDescent="0.35">
      <c r="A92" s="12">
        <v>86</v>
      </c>
      <c r="B92" s="10">
        <v>43490</v>
      </c>
      <c r="C92" s="1" t="s">
        <v>102</v>
      </c>
      <c r="D92" s="12" t="s">
        <v>7</v>
      </c>
      <c r="E92" s="55" t="s">
        <v>113</v>
      </c>
      <c r="F92" s="1" t="s">
        <v>111</v>
      </c>
      <c r="H92" s="40">
        <v>70.5</v>
      </c>
      <c r="I92" s="12">
        <v>82</v>
      </c>
      <c r="J92" s="12">
        <v>485</v>
      </c>
      <c r="K92" s="47">
        <v>0.16571759259259258</v>
      </c>
      <c r="L92" s="47">
        <v>0.2144675925925926</v>
      </c>
      <c r="M92">
        <v>17.7</v>
      </c>
      <c r="N92" t="s">
        <v>94</v>
      </c>
    </row>
    <row r="93" spans="1:14" s="9" customFormat="1" x14ac:dyDescent="0.35">
      <c r="A93" s="9">
        <v>87</v>
      </c>
      <c r="B93" s="7">
        <v>43491</v>
      </c>
      <c r="C93" s="9" t="s">
        <v>102</v>
      </c>
      <c r="D93" s="9" t="s">
        <v>84</v>
      </c>
      <c r="E93" s="8" t="s">
        <v>113</v>
      </c>
      <c r="F93" s="9" t="s">
        <v>121</v>
      </c>
      <c r="G93" s="26"/>
      <c r="H93" s="26"/>
      <c r="K93" s="69"/>
      <c r="L93" s="69"/>
    </row>
    <row r="94" spans="1:14" x14ac:dyDescent="0.35">
      <c r="A94" s="12">
        <v>88</v>
      </c>
      <c r="B94" s="10">
        <v>43492</v>
      </c>
      <c r="C94" s="1" t="s">
        <v>102</v>
      </c>
      <c r="D94" s="12" t="s">
        <v>7</v>
      </c>
      <c r="E94" s="55" t="s">
        <v>113</v>
      </c>
      <c r="F94" s="1" t="s">
        <v>112</v>
      </c>
      <c r="H94" s="40">
        <v>65.3</v>
      </c>
      <c r="I94" s="12">
        <v>472</v>
      </c>
      <c r="J94" s="12">
        <v>307</v>
      </c>
      <c r="K94" s="47">
        <v>0.19038194444444445</v>
      </c>
      <c r="L94" s="47">
        <v>0.26776620370370369</v>
      </c>
      <c r="M94">
        <v>14.3</v>
      </c>
      <c r="N94" t="s">
        <v>13</v>
      </c>
    </row>
    <row r="95" spans="1:14" s="9" customFormat="1" x14ac:dyDescent="0.35">
      <c r="A95" s="9">
        <v>89</v>
      </c>
      <c r="B95" s="7">
        <v>43493</v>
      </c>
      <c r="C95" s="8" t="s">
        <v>102</v>
      </c>
      <c r="D95" s="9" t="s">
        <v>7</v>
      </c>
      <c r="E95" s="8" t="s">
        <v>113</v>
      </c>
      <c r="F95" s="8" t="s">
        <v>114</v>
      </c>
      <c r="G95" s="26"/>
      <c r="H95" s="26">
        <v>35.6</v>
      </c>
      <c r="I95" s="9">
        <v>753</v>
      </c>
      <c r="J95" s="9">
        <v>336</v>
      </c>
      <c r="K95" s="69">
        <v>0.13805555555555557</v>
      </c>
      <c r="L95" s="69">
        <v>0.17076388888888891</v>
      </c>
      <c r="M95" s="9">
        <v>10.8</v>
      </c>
      <c r="N95" s="9" t="s">
        <v>13</v>
      </c>
    </row>
    <row r="96" spans="1:14" x14ac:dyDescent="0.35">
      <c r="A96" s="12">
        <v>90</v>
      </c>
      <c r="B96" s="10">
        <v>43494</v>
      </c>
      <c r="C96" s="1" t="s">
        <v>102</v>
      </c>
      <c r="D96" s="12" t="s">
        <v>7</v>
      </c>
      <c r="E96" s="55" t="s">
        <v>113</v>
      </c>
      <c r="F96" s="1" t="s">
        <v>115</v>
      </c>
      <c r="H96" s="40">
        <v>42.3</v>
      </c>
      <c r="I96" s="12">
        <v>1048</v>
      </c>
      <c r="J96" s="12">
        <v>1053</v>
      </c>
      <c r="K96" s="47">
        <v>0.14364583333333333</v>
      </c>
      <c r="L96" s="47">
        <v>0.48312500000000003</v>
      </c>
      <c r="M96">
        <v>12.3</v>
      </c>
      <c r="N96" t="s">
        <v>13</v>
      </c>
    </row>
    <row r="97" spans="1:14" s="9" customFormat="1" x14ac:dyDescent="0.35">
      <c r="A97" s="9">
        <v>91</v>
      </c>
      <c r="B97" s="7">
        <v>43495</v>
      </c>
      <c r="C97" s="8" t="s">
        <v>102</v>
      </c>
      <c r="D97" s="9" t="s">
        <v>7</v>
      </c>
      <c r="E97" s="8" t="s">
        <v>113</v>
      </c>
      <c r="F97" s="8" t="s">
        <v>116</v>
      </c>
      <c r="G97" s="26"/>
      <c r="H97" s="26">
        <v>102</v>
      </c>
      <c r="I97" s="9">
        <v>788</v>
      </c>
      <c r="J97" s="9">
        <v>1395</v>
      </c>
      <c r="K97" s="9">
        <v>0.2603125</v>
      </c>
      <c r="L97" s="9">
        <v>0.32034722222222223</v>
      </c>
      <c r="M97" s="9">
        <v>16.3</v>
      </c>
      <c r="N97" s="9" t="s">
        <v>13</v>
      </c>
    </row>
    <row r="98" spans="1:14" x14ac:dyDescent="0.35">
      <c r="A98" s="12">
        <v>92</v>
      </c>
      <c r="B98" s="10">
        <v>43496</v>
      </c>
      <c r="C98" s="1" t="s">
        <v>102</v>
      </c>
      <c r="D98" s="12" t="s">
        <v>84</v>
      </c>
      <c r="E98" s="55" t="s">
        <v>113</v>
      </c>
      <c r="F98" s="55" t="s">
        <v>121</v>
      </c>
      <c r="I98" s="12"/>
      <c r="J98" s="12"/>
      <c r="K98" s="47"/>
      <c r="L98" s="47"/>
    </row>
    <row r="99" spans="1:14" s="9" customFormat="1" x14ac:dyDescent="0.35">
      <c r="A99" s="9">
        <v>93</v>
      </c>
      <c r="B99" s="7">
        <v>43497</v>
      </c>
      <c r="C99" s="8" t="s">
        <v>102</v>
      </c>
      <c r="D99" s="9" t="s">
        <v>7</v>
      </c>
      <c r="E99" s="9" t="s">
        <v>119</v>
      </c>
      <c r="F99" s="8" t="s">
        <v>118</v>
      </c>
      <c r="G99" s="26"/>
      <c r="H99" s="26">
        <v>28.4</v>
      </c>
      <c r="I99" s="9">
        <v>133</v>
      </c>
      <c r="J99" s="9">
        <v>134</v>
      </c>
      <c r="K99" s="69">
        <v>9.4074074074074074E-2</v>
      </c>
      <c r="L99" s="69">
        <v>0.12734953703703702</v>
      </c>
      <c r="M99" s="9">
        <v>12.6</v>
      </c>
      <c r="N99" s="9" t="s">
        <v>94</v>
      </c>
    </row>
    <row r="100" spans="1:14" x14ac:dyDescent="0.35">
      <c r="A100" s="12">
        <v>94</v>
      </c>
      <c r="B100" s="10">
        <v>43498</v>
      </c>
      <c r="C100" s="1" t="s">
        <v>102</v>
      </c>
      <c r="D100" s="12" t="s">
        <v>7</v>
      </c>
      <c r="E100" s="1" t="s">
        <v>119</v>
      </c>
      <c r="F100" s="55" t="s">
        <v>117</v>
      </c>
      <c r="G100" s="40">
        <v>8.8000000000000007</v>
      </c>
      <c r="H100" s="40">
        <v>20.6</v>
      </c>
      <c r="I100" s="12">
        <v>554</v>
      </c>
      <c r="J100" s="12">
        <v>695</v>
      </c>
      <c r="K100" s="47">
        <v>8.9398148148148157E-2</v>
      </c>
      <c r="L100" s="47">
        <v>0.15875</v>
      </c>
      <c r="M100">
        <v>9.6</v>
      </c>
      <c r="N100" t="s">
        <v>104</v>
      </c>
    </row>
    <row r="101" spans="1:14" s="9" customFormat="1" x14ac:dyDescent="0.35">
      <c r="A101" s="9">
        <v>95</v>
      </c>
      <c r="B101" s="7">
        <v>43499</v>
      </c>
      <c r="C101" s="8" t="s">
        <v>102</v>
      </c>
      <c r="D101" s="9" t="s">
        <v>39</v>
      </c>
      <c r="E101" s="8" t="s">
        <v>119</v>
      </c>
      <c r="F101" s="8" t="s">
        <v>120</v>
      </c>
      <c r="G101" s="26">
        <v>6.5</v>
      </c>
      <c r="I101" s="9">
        <v>424</v>
      </c>
      <c r="J101" s="9">
        <v>438</v>
      </c>
      <c r="K101" s="69">
        <v>0.10921296296296296</v>
      </c>
      <c r="L101" s="69">
        <v>0.21887731481481479</v>
      </c>
    </row>
    <row r="102" spans="1:14" x14ac:dyDescent="0.35">
      <c r="A102" s="12">
        <v>96</v>
      </c>
      <c r="B102" s="10">
        <v>43500</v>
      </c>
      <c r="C102" s="1" t="s">
        <v>102</v>
      </c>
      <c r="D102" s="12" t="s">
        <v>132</v>
      </c>
      <c r="E102" s="1" t="s">
        <v>119</v>
      </c>
      <c r="F102" s="55" t="s">
        <v>122</v>
      </c>
      <c r="I102" s="12"/>
      <c r="J102" s="12"/>
      <c r="K102" s="47"/>
      <c r="L102" s="47"/>
    </row>
    <row r="103" spans="1:14" s="9" customFormat="1" x14ac:dyDescent="0.35">
      <c r="A103" s="9">
        <v>97</v>
      </c>
      <c r="B103" s="7">
        <v>43501</v>
      </c>
      <c r="C103" s="8" t="s">
        <v>102</v>
      </c>
      <c r="D103" s="9" t="s">
        <v>133</v>
      </c>
      <c r="E103" s="8" t="s">
        <v>119</v>
      </c>
      <c r="F103" s="8"/>
      <c r="G103" s="26"/>
      <c r="H103" s="26"/>
    </row>
    <row r="104" spans="1:14" x14ac:dyDescent="0.35">
      <c r="A104" s="12">
        <v>98</v>
      </c>
      <c r="B104" s="10">
        <v>43502</v>
      </c>
      <c r="C104" s="1" t="s">
        <v>102</v>
      </c>
      <c r="D104" s="12" t="s">
        <v>7</v>
      </c>
      <c r="E104" s="1" t="s">
        <v>119</v>
      </c>
      <c r="F104" s="1" t="s">
        <v>123</v>
      </c>
      <c r="H104" s="40">
        <v>22.4</v>
      </c>
      <c r="I104" s="12">
        <v>960</v>
      </c>
      <c r="J104" s="12">
        <v>534</v>
      </c>
      <c r="K104" s="47">
        <v>0.12109953703703703</v>
      </c>
      <c r="L104" s="47">
        <v>0.22857638888888887</v>
      </c>
      <c r="M104">
        <v>7.7</v>
      </c>
      <c r="N104" t="s">
        <v>104</v>
      </c>
    </row>
    <row r="105" spans="1:14" s="9" customFormat="1" x14ac:dyDescent="0.35">
      <c r="A105" s="9">
        <v>99</v>
      </c>
      <c r="B105" s="7">
        <v>43503</v>
      </c>
      <c r="C105" s="8" t="s">
        <v>102</v>
      </c>
      <c r="D105" s="9" t="s">
        <v>7</v>
      </c>
      <c r="E105" s="8" t="s">
        <v>119</v>
      </c>
      <c r="F105" s="8" t="s">
        <v>124</v>
      </c>
      <c r="G105" s="26"/>
      <c r="H105" s="26">
        <v>12.5</v>
      </c>
      <c r="I105" s="9">
        <v>643</v>
      </c>
      <c r="J105" s="9">
        <v>711</v>
      </c>
      <c r="K105" s="69">
        <v>9.3611111111111103E-2</v>
      </c>
      <c r="L105" s="69">
        <v>0.38586805555555559</v>
      </c>
      <c r="M105" s="9">
        <v>5.5</v>
      </c>
      <c r="N105" s="9" t="s">
        <v>125</v>
      </c>
    </row>
    <row r="106" spans="1:14" x14ac:dyDescent="0.35">
      <c r="A106" s="12">
        <v>100</v>
      </c>
      <c r="B106" s="10">
        <v>43504</v>
      </c>
      <c r="C106" s="1" t="s">
        <v>102</v>
      </c>
      <c r="D106" s="12" t="s">
        <v>7</v>
      </c>
      <c r="E106" s="1" t="s">
        <v>119</v>
      </c>
      <c r="F106" s="1" t="s">
        <v>126</v>
      </c>
      <c r="H106" s="40">
        <v>43.6</v>
      </c>
      <c r="I106" s="12">
        <v>901</v>
      </c>
      <c r="J106" s="12">
        <v>1079</v>
      </c>
      <c r="K106" s="47">
        <v>0.19236111111111112</v>
      </c>
      <c r="L106" s="47">
        <v>0.28771990740740744</v>
      </c>
      <c r="M106">
        <v>9.4</v>
      </c>
      <c r="N106" t="s">
        <v>104</v>
      </c>
    </row>
    <row r="107" spans="1:14" s="9" customFormat="1" x14ac:dyDescent="0.35">
      <c r="A107" s="9">
        <v>101</v>
      </c>
      <c r="B107" s="7">
        <v>43505</v>
      </c>
      <c r="C107" s="8" t="s">
        <v>102</v>
      </c>
      <c r="D107" s="9" t="s">
        <v>7</v>
      </c>
      <c r="E107" s="8" t="s">
        <v>119</v>
      </c>
      <c r="F107" s="8" t="s">
        <v>127</v>
      </c>
      <c r="G107" s="26"/>
      <c r="H107" s="26">
        <v>56.1</v>
      </c>
      <c r="I107" s="9">
        <v>150</v>
      </c>
      <c r="J107" s="9">
        <v>311</v>
      </c>
      <c r="K107" s="69">
        <v>0.12649305555555554</v>
      </c>
      <c r="L107" s="69">
        <v>0.16667824074074075</v>
      </c>
      <c r="M107" s="9">
        <v>18.5</v>
      </c>
      <c r="N107" s="9" t="s">
        <v>94</v>
      </c>
    </row>
    <row r="108" spans="1:14" x14ac:dyDescent="0.35">
      <c r="A108" s="12">
        <v>102</v>
      </c>
      <c r="B108" s="10">
        <v>43506</v>
      </c>
      <c r="C108" s="1" t="s">
        <v>102</v>
      </c>
      <c r="D108" s="12" t="s">
        <v>39</v>
      </c>
      <c r="E108" s="55" t="s">
        <v>128</v>
      </c>
      <c r="F108" s="1" t="s">
        <v>129</v>
      </c>
      <c r="G108" s="40">
        <v>20.399999999999999</v>
      </c>
      <c r="I108" s="12">
        <v>943</v>
      </c>
      <c r="J108" s="12">
        <v>78</v>
      </c>
      <c r="K108" s="47">
        <v>0.24215277777777777</v>
      </c>
      <c r="L108" s="47">
        <v>0.28662037037037036</v>
      </c>
    </row>
    <row r="109" spans="1:14" s="9" customFormat="1" x14ac:dyDescent="0.35">
      <c r="A109" s="9">
        <v>103</v>
      </c>
      <c r="B109" s="7">
        <v>43507</v>
      </c>
      <c r="C109" s="8" t="s">
        <v>102</v>
      </c>
      <c r="D109" s="9" t="s">
        <v>39</v>
      </c>
      <c r="E109" s="8" t="s">
        <v>128</v>
      </c>
      <c r="F109" s="8" t="s">
        <v>130</v>
      </c>
      <c r="G109" s="26">
        <v>21.5</v>
      </c>
      <c r="H109" s="26"/>
      <c r="I109" s="9">
        <v>149</v>
      </c>
      <c r="J109" s="9">
        <v>970</v>
      </c>
      <c r="K109" s="69">
        <v>0.2281134259259259</v>
      </c>
      <c r="L109" s="69">
        <v>0.29241898148148149</v>
      </c>
    </row>
    <row r="110" spans="1:14" x14ac:dyDescent="0.35">
      <c r="A110" s="12">
        <v>104</v>
      </c>
      <c r="B110" s="10">
        <v>43508</v>
      </c>
      <c r="C110" s="1" t="s">
        <v>102</v>
      </c>
      <c r="D110" s="12" t="s">
        <v>39</v>
      </c>
      <c r="E110" s="55" t="s">
        <v>128</v>
      </c>
      <c r="F110" s="1" t="s">
        <v>131</v>
      </c>
      <c r="G110" s="40">
        <v>19.600000000000001</v>
      </c>
      <c r="I110" s="12">
        <v>176</v>
      </c>
      <c r="J110" s="12">
        <v>152</v>
      </c>
      <c r="K110" s="47">
        <v>0.18923611111111113</v>
      </c>
      <c r="L110" s="47">
        <v>0.20199074074074075</v>
      </c>
    </row>
    <row r="111" spans="1:14" s="9" customFormat="1" x14ac:dyDescent="0.35">
      <c r="A111" s="9">
        <v>105</v>
      </c>
      <c r="B111" s="7">
        <v>43509</v>
      </c>
      <c r="C111" s="8" t="s">
        <v>102</v>
      </c>
      <c r="D111" s="9" t="s">
        <v>7</v>
      </c>
      <c r="E111" s="8"/>
      <c r="F111" s="8" t="s">
        <v>135</v>
      </c>
      <c r="G111" s="26"/>
      <c r="H111" s="26">
        <v>51.4</v>
      </c>
      <c r="I111" s="9">
        <v>266</v>
      </c>
      <c r="J111" s="9">
        <v>268</v>
      </c>
      <c r="K111" s="69">
        <v>0.13568287037037038</v>
      </c>
      <c r="L111" s="69">
        <v>0.23517361111111112</v>
      </c>
      <c r="M111" s="9">
        <v>15.8</v>
      </c>
      <c r="N111" s="9" t="s">
        <v>13</v>
      </c>
    </row>
    <row r="112" spans="1:14" x14ac:dyDescent="0.35">
      <c r="A112" s="12">
        <v>106</v>
      </c>
      <c r="B112" s="10">
        <v>43510</v>
      </c>
      <c r="C112" s="1" t="s">
        <v>102</v>
      </c>
      <c r="D112" s="12" t="s">
        <v>134</v>
      </c>
      <c r="E112" s="55"/>
      <c r="F112" s="1" t="s">
        <v>136</v>
      </c>
      <c r="I112" s="12"/>
      <c r="J112" s="12"/>
      <c r="K112" s="47"/>
      <c r="L112" s="47"/>
    </row>
    <row r="113" spans="1:14" s="9" customFormat="1" x14ac:dyDescent="0.35">
      <c r="A113" s="9">
        <v>107</v>
      </c>
      <c r="B113" s="7">
        <v>43511</v>
      </c>
      <c r="C113" s="8" t="s">
        <v>102</v>
      </c>
      <c r="D113" s="9" t="s">
        <v>7</v>
      </c>
      <c r="E113" s="8"/>
      <c r="F113" s="8" t="s">
        <v>137</v>
      </c>
      <c r="G113" s="26"/>
      <c r="H113" s="26">
        <v>41</v>
      </c>
      <c r="I113" s="9">
        <v>78</v>
      </c>
      <c r="J113" s="9">
        <v>91</v>
      </c>
      <c r="K113" s="69">
        <v>9.4467592592592589E-2</v>
      </c>
      <c r="L113" s="69">
        <v>0.11482638888888889</v>
      </c>
      <c r="M113" s="9">
        <v>18.100000000000001</v>
      </c>
      <c r="N113" s="9" t="s">
        <v>13</v>
      </c>
    </row>
    <row r="114" spans="1:14" x14ac:dyDescent="0.35">
      <c r="A114" s="12">
        <v>108</v>
      </c>
      <c r="B114" s="10">
        <v>43512</v>
      </c>
      <c r="C114" s="1" t="s">
        <v>138</v>
      </c>
      <c r="D114" s="12" t="s">
        <v>39</v>
      </c>
      <c r="E114" s="55"/>
      <c r="F114" s="1" t="s">
        <v>139</v>
      </c>
      <c r="G114" s="40">
        <v>17.2</v>
      </c>
      <c r="I114" s="12">
        <v>63</v>
      </c>
      <c r="J114" s="12">
        <v>63</v>
      </c>
      <c r="K114" s="47">
        <v>0.16939814814814813</v>
      </c>
      <c r="L114" s="47">
        <v>0.22210648148148149</v>
      </c>
    </row>
    <row r="115" spans="1:14" s="9" customFormat="1" x14ac:dyDescent="0.35">
      <c r="A115" s="9">
        <v>109</v>
      </c>
      <c r="B115" s="7">
        <v>43513</v>
      </c>
      <c r="C115" s="8" t="s">
        <v>138</v>
      </c>
      <c r="D115" s="9" t="s">
        <v>39</v>
      </c>
      <c r="E115" s="8"/>
      <c r="F115" s="8" t="s">
        <v>140</v>
      </c>
      <c r="G115" s="26">
        <v>17.600000000000001</v>
      </c>
      <c r="H115" s="26"/>
      <c r="I115" s="9">
        <v>39</v>
      </c>
      <c r="J115" s="9">
        <v>38</v>
      </c>
      <c r="K115" s="69">
        <v>0.16460648148148146</v>
      </c>
      <c r="L115" s="69">
        <v>0.20780092592592592</v>
      </c>
    </row>
    <row r="116" spans="1:14" x14ac:dyDescent="0.35">
      <c r="A116" s="12">
        <v>110</v>
      </c>
      <c r="B116" s="10">
        <v>43514</v>
      </c>
      <c r="C116" s="1" t="s">
        <v>138</v>
      </c>
      <c r="D116" s="12" t="s">
        <v>39</v>
      </c>
      <c r="E116" s="55"/>
      <c r="F116" s="1" t="s">
        <v>141</v>
      </c>
      <c r="G116" s="40">
        <v>14.4</v>
      </c>
      <c r="I116" s="12">
        <v>50</v>
      </c>
      <c r="J116" s="12">
        <v>56</v>
      </c>
      <c r="K116" s="47">
        <v>0.13938657407407407</v>
      </c>
      <c r="L116" s="47">
        <v>0.16643518518518519</v>
      </c>
    </row>
    <row r="117" spans="1:14" s="9" customFormat="1" x14ac:dyDescent="0.35">
      <c r="A117" s="9">
        <v>111</v>
      </c>
      <c r="B117" s="7">
        <v>43515</v>
      </c>
      <c r="C117" s="8" t="s">
        <v>142</v>
      </c>
      <c r="D117" s="9" t="s">
        <v>134</v>
      </c>
      <c r="E117" s="8"/>
      <c r="F117" s="8" t="s">
        <v>143</v>
      </c>
      <c r="G117" s="26"/>
      <c r="H117" s="26"/>
    </row>
    <row r="118" spans="1:14" x14ac:dyDescent="0.35">
      <c r="A118" s="12">
        <v>112</v>
      </c>
      <c r="B118" s="10">
        <v>43516</v>
      </c>
      <c r="C118" s="1" t="s">
        <v>142</v>
      </c>
      <c r="D118" s="12" t="s">
        <v>7</v>
      </c>
      <c r="E118" s="55"/>
      <c r="F118" s="1" t="s">
        <v>144</v>
      </c>
      <c r="H118" s="40">
        <v>88.5</v>
      </c>
      <c r="I118" s="12">
        <v>377</v>
      </c>
      <c r="J118" s="12">
        <v>372</v>
      </c>
      <c r="K118" s="47">
        <v>0.21138888888888888</v>
      </c>
      <c r="L118" s="47">
        <v>0.31293981481481481</v>
      </c>
      <c r="M118">
        <v>17.399999999999999</v>
      </c>
      <c r="N118" t="s">
        <v>13</v>
      </c>
    </row>
    <row r="119" spans="1:14" s="9" customFormat="1" x14ac:dyDescent="0.35">
      <c r="A119" s="9">
        <v>113</v>
      </c>
      <c r="B119" s="7">
        <v>43517</v>
      </c>
      <c r="C119" s="8" t="s">
        <v>142</v>
      </c>
      <c r="D119" s="9" t="s">
        <v>7</v>
      </c>
      <c r="E119" s="8"/>
      <c r="F119" s="8" t="s">
        <v>145</v>
      </c>
      <c r="G119" s="26"/>
      <c r="H119" s="26">
        <v>32.1</v>
      </c>
      <c r="I119" s="9">
        <v>358</v>
      </c>
      <c r="J119" s="9">
        <v>286</v>
      </c>
      <c r="K119" s="69">
        <v>0.10489583333333334</v>
      </c>
      <c r="L119" s="69">
        <v>9.7175925925925929E-2</v>
      </c>
      <c r="M119" s="9">
        <v>13.8</v>
      </c>
      <c r="N119" s="9" t="s">
        <v>13</v>
      </c>
    </row>
    <row r="120" spans="1:14" x14ac:dyDescent="0.35">
      <c r="A120" s="12">
        <v>114</v>
      </c>
      <c r="B120" s="10">
        <v>43518</v>
      </c>
      <c r="C120" s="1" t="s">
        <v>142</v>
      </c>
      <c r="D120" s="12" t="s">
        <v>7</v>
      </c>
      <c r="E120" s="55"/>
      <c r="F120" s="1" t="s">
        <v>146</v>
      </c>
      <c r="H120" s="40">
        <v>59.1</v>
      </c>
      <c r="I120" s="12">
        <v>698</v>
      </c>
      <c r="J120" s="12">
        <v>788</v>
      </c>
      <c r="K120" s="47">
        <v>0.20184027777777777</v>
      </c>
      <c r="L120" s="47">
        <v>0.31394675925925924</v>
      </c>
      <c r="M120">
        <v>12.2</v>
      </c>
      <c r="N120" t="s">
        <v>90</v>
      </c>
    </row>
    <row r="121" spans="1:14" s="9" customFormat="1" x14ac:dyDescent="0.35">
      <c r="A121" s="9">
        <v>115</v>
      </c>
      <c r="B121" s="7">
        <v>43519</v>
      </c>
      <c r="C121" s="8" t="s">
        <v>142</v>
      </c>
      <c r="D121" s="9" t="s">
        <v>7</v>
      </c>
      <c r="E121" s="8"/>
      <c r="F121" s="8" t="s">
        <v>147</v>
      </c>
      <c r="G121" s="26"/>
      <c r="H121" s="26">
        <v>22.1</v>
      </c>
      <c r="I121" s="9">
        <v>186</v>
      </c>
      <c r="J121" s="9">
        <v>175</v>
      </c>
      <c r="K121" s="69">
        <v>8.189814814814815E-2</v>
      </c>
      <c r="L121" s="69">
        <v>6.7916666666666667E-2</v>
      </c>
      <c r="M121" s="9">
        <v>13.6</v>
      </c>
      <c r="N121" s="9" t="s">
        <v>13</v>
      </c>
    </row>
    <row r="122" spans="1:14" x14ac:dyDescent="0.35">
      <c r="A122" s="12">
        <v>116</v>
      </c>
      <c r="B122" s="10">
        <v>43520</v>
      </c>
      <c r="C122" s="1" t="s">
        <v>142</v>
      </c>
      <c r="D122" s="12" t="s">
        <v>7</v>
      </c>
      <c r="E122" s="55"/>
      <c r="F122" s="1" t="s">
        <v>148</v>
      </c>
      <c r="H122" s="40">
        <v>62.1</v>
      </c>
      <c r="I122" s="12">
        <v>268</v>
      </c>
      <c r="J122" s="12">
        <v>294</v>
      </c>
      <c r="K122" s="47">
        <v>0.14146990740740742</v>
      </c>
      <c r="L122" s="47">
        <v>0.20641203703703703</v>
      </c>
      <c r="M122">
        <v>18.3</v>
      </c>
      <c r="N122" t="s">
        <v>13</v>
      </c>
    </row>
    <row r="123" spans="1:14" s="9" customFormat="1" x14ac:dyDescent="0.35">
      <c r="A123" s="9">
        <v>117</v>
      </c>
      <c r="B123" s="7">
        <v>43521</v>
      </c>
      <c r="C123" s="8" t="s">
        <v>142</v>
      </c>
      <c r="D123" s="9" t="s">
        <v>7</v>
      </c>
      <c r="E123" s="8"/>
      <c r="F123" s="8" t="s">
        <v>149</v>
      </c>
      <c r="G123" s="26"/>
      <c r="H123" s="26">
        <v>49</v>
      </c>
      <c r="I123" s="9">
        <v>532</v>
      </c>
      <c r="J123" s="9">
        <v>525</v>
      </c>
      <c r="K123" s="69">
        <v>0.14928240740740742</v>
      </c>
      <c r="L123" s="69">
        <v>0.2038888888888889</v>
      </c>
      <c r="M123" s="9">
        <v>13.7</v>
      </c>
      <c r="N123" s="9" t="s">
        <v>13</v>
      </c>
    </row>
    <row r="124" spans="1:14" x14ac:dyDescent="0.35">
      <c r="A124" s="12">
        <v>118</v>
      </c>
      <c r="B124" s="10">
        <v>43522</v>
      </c>
      <c r="C124" s="1" t="s">
        <v>142</v>
      </c>
      <c r="D124" s="12" t="s">
        <v>7</v>
      </c>
      <c r="E124" s="55"/>
      <c r="F124" s="1" t="s">
        <v>150</v>
      </c>
      <c r="H124" s="40">
        <v>58.9</v>
      </c>
      <c r="I124" s="12">
        <v>138</v>
      </c>
      <c r="J124" s="12">
        <v>144</v>
      </c>
      <c r="K124" s="47">
        <v>0.13892361111111109</v>
      </c>
      <c r="L124" s="47">
        <v>0.18363425925925925</v>
      </c>
      <c r="M124">
        <v>17.7</v>
      </c>
      <c r="N124" t="s">
        <v>13</v>
      </c>
    </row>
    <row r="125" spans="1:14" s="9" customFormat="1" x14ac:dyDescent="0.35">
      <c r="A125" s="9">
        <v>119</v>
      </c>
      <c r="B125" s="7">
        <v>43523</v>
      </c>
      <c r="C125" s="8" t="s">
        <v>142</v>
      </c>
      <c r="D125" s="9" t="s">
        <v>134</v>
      </c>
      <c r="E125" s="8"/>
      <c r="F125" s="8"/>
      <c r="G125" s="26"/>
      <c r="H125" s="26"/>
    </row>
    <row r="126" spans="1:14" x14ac:dyDescent="0.35">
      <c r="A126" s="12">
        <v>120</v>
      </c>
      <c r="B126" s="10">
        <v>43524</v>
      </c>
      <c r="C126" s="1" t="s">
        <v>142</v>
      </c>
      <c r="D126" s="12" t="s">
        <v>7</v>
      </c>
      <c r="E126" s="55"/>
      <c r="F126" s="1" t="s">
        <v>151</v>
      </c>
      <c r="H126" s="40">
        <v>51.2</v>
      </c>
      <c r="I126" s="12">
        <v>640</v>
      </c>
      <c r="J126" s="12">
        <v>641</v>
      </c>
      <c r="K126" s="47">
        <v>0.15569444444444444</v>
      </c>
      <c r="L126" s="47">
        <v>0.20966435185185184</v>
      </c>
      <c r="M126">
        <v>13.7</v>
      </c>
      <c r="N126" t="s">
        <v>13</v>
      </c>
    </row>
    <row r="127" spans="1:14" s="9" customFormat="1" x14ac:dyDescent="0.35">
      <c r="A127" s="9">
        <v>121</v>
      </c>
      <c r="B127" s="7">
        <v>43525</v>
      </c>
      <c r="C127" s="8" t="s">
        <v>142</v>
      </c>
      <c r="D127" s="9" t="s">
        <v>7</v>
      </c>
      <c r="E127" s="8"/>
      <c r="F127" s="8" t="s">
        <v>152</v>
      </c>
      <c r="G127" s="26"/>
      <c r="H127" s="26">
        <v>39.5</v>
      </c>
      <c r="I127" s="9">
        <v>207</v>
      </c>
      <c r="J127" s="9">
        <v>201</v>
      </c>
      <c r="K127" s="69">
        <v>9.7916666666666666E-2</v>
      </c>
      <c r="L127" s="69">
        <v>0.11967592592592592</v>
      </c>
      <c r="M127" s="9">
        <v>16.8</v>
      </c>
      <c r="N127" s="9" t="s">
        <v>13</v>
      </c>
    </row>
    <row r="128" spans="1:14" x14ac:dyDescent="0.35">
      <c r="A128" s="12">
        <v>122</v>
      </c>
      <c r="B128" s="10">
        <v>43526</v>
      </c>
      <c r="C128" s="1" t="s">
        <v>142</v>
      </c>
      <c r="D128" s="12" t="s">
        <v>7</v>
      </c>
      <c r="E128" s="55"/>
      <c r="F128" s="1" t="s">
        <v>153</v>
      </c>
      <c r="H128" s="40">
        <v>44</v>
      </c>
      <c r="I128" s="12">
        <v>218</v>
      </c>
      <c r="J128" s="12">
        <v>219</v>
      </c>
      <c r="K128" s="47">
        <v>0.13833333333333334</v>
      </c>
      <c r="L128" s="47">
        <v>0.22868055555555555</v>
      </c>
      <c r="M128">
        <v>13.3</v>
      </c>
      <c r="N128" t="s">
        <v>13</v>
      </c>
    </row>
    <row r="129" spans="1:14" s="9" customFormat="1" x14ac:dyDescent="0.35">
      <c r="A129" s="9">
        <v>123</v>
      </c>
      <c r="B129" s="7">
        <v>43527</v>
      </c>
      <c r="C129" s="8" t="s">
        <v>154</v>
      </c>
      <c r="D129" s="9" t="s">
        <v>7</v>
      </c>
      <c r="E129" s="8"/>
      <c r="F129" s="8" t="s">
        <v>155</v>
      </c>
      <c r="G129" s="26"/>
      <c r="H129" s="26">
        <v>54.3</v>
      </c>
      <c r="I129" s="9">
        <v>509</v>
      </c>
      <c r="J129" s="9">
        <v>377</v>
      </c>
      <c r="K129" s="69">
        <v>0.18597222222222221</v>
      </c>
      <c r="L129" s="69">
        <v>0.34600694444444446</v>
      </c>
      <c r="M129" s="9">
        <v>12.2</v>
      </c>
      <c r="N129" s="9" t="s">
        <v>94</v>
      </c>
    </row>
    <row r="130" spans="1:14" x14ac:dyDescent="0.35">
      <c r="A130" s="12">
        <v>124</v>
      </c>
      <c r="B130" s="10">
        <v>43528</v>
      </c>
      <c r="C130" s="1" t="s">
        <v>154</v>
      </c>
      <c r="D130" s="12" t="s">
        <v>7</v>
      </c>
      <c r="E130" s="55"/>
      <c r="F130" s="1" t="s">
        <v>156</v>
      </c>
      <c r="H130" s="40">
        <v>53.4</v>
      </c>
      <c r="I130" s="12">
        <v>181</v>
      </c>
      <c r="J130" s="12">
        <v>45</v>
      </c>
      <c r="K130" s="47">
        <v>0.170625</v>
      </c>
      <c r="L130" s="47">
        <v>0.29636574074074074</v>
      </c>
      <c r="M130">
        <v>13</v>
      </c>
      <c r="N130" t="s">
        <v>94</v>
      </c>
    </row>
    <row r="131" spans="1:14" s="9" customFormat="1" x14ac:dyDescent="0.35">
      <c r="A131" s="9">
        <v>125</v>
      </c>
      <c r="B131" s="7">
        <v>43529</v>
      </c>
      <c r="C131" s="8" t="s">
        <v>154</v>
      </c>
      <c r="D131" s="9" t="s">
        <v>7</v>
      </c>
      <c r="E131" s="8"/>
      <c r="F131" s="8" t="s">
        <v>157</v>
      </c>
      <c r="G131" s="26"/>
      <c r="H131" s="26">
        <v>41.9</v>
      </c>
      <c r="I131" s="9">
        <v>429</v>
      </c>
      <c r="J131" s="9">
        <v>259</v>
      </c>
      <c r="K131" s="69">
        <v>0.1399074074074074</v>
      </c>
      <c r="L131" s="69">
        <v>0.1663425925925926</v>
      </c>
      <c r="M131" s="9">
        <v>12.5</v>
      </c>
      <c r="N131" s="9" t="s">
        <v>90</v>
      </c>
    </row>
    <row r="132" spans="1:14" x14ac:dyDescent="0.35">
      <c r="A132" s="12">
        <v>126</v>
      </c>
      <c r="B132" s="10">
        <v>43530</v>
      </c>
      <c r="C132" s="1" t="s">
        <v>154</v>
      </c>
      <c r="D132" s="12" t="s">
        <v>7</v>
      </c>
      <c r="E132" s="55"/>
      <c r="F132" s="1" t="s">
        <v>159</v>
      </c>
      <c r="H132" s="40">
        <v>42.9</v>
      </c>
      <c r="I132" s="12">
        <v>513</v>
      </c>
      <c r="J132" s="12">
        <v>387</v>
      </c>
      <c r="K132" s="47">
        <v>0.16256944444444446</v>
      </c>
      <c r="L132" s="47">
        <v>0.21517361111111111</v>
      </c>
      <c r="M132">
        <v>11</v>
      </c>
      <c r="N132" t="s">
        <v>104</v>
      </c>
    </row>
    <row r="133" spans="1:14" s="9" customFormat="1" x14ac:dyDescent="0.35">
      <c r="A133" s="9">
        <v>127</v>
      </c>
      <c r="B133" s="7">
        <v>43531</v>
      </c>
      <c r="C133" s="8" t="s">
        <v>154</v>
      </c>
      <c r="D133" s="9" t="s">
        <v>7</v>
      </c>
      <c r="E133" s="8"/>
      <c r="F133" s="8" t="s">
        <v>158</v>
      </c>
      <c r="G133" s="26"/>
      <c r="H133" s="26">
        <v>38</v>
      </c>
      <c r="I133" s="9">
        <v>103</v>
      </c>
      <c r="J133" s="9">
        <v>183</v>
      </c>
      <c r="K133" s="69">
        <v>8.3587962962962961E-2</v>
      </c>
      <c r="L133" s="69">
        <v>9.9733796296296306E-2</v>
      </c>
      <c r="M133" s="9">
        <v>18.899999999999999</v>
      </c>
      <c r="N133" s="9" t="s">
        <v>13</v>
      </c>
    </row>
    <row r="134" spans="1:14" x14ac:dyDescent="0.35">
      <c r="A134" s="12">
        <v>128</v>
      </c>
      <c r="B134" s="10">
        <v>43532</v>
      </c>
      <c r="C134" s="1" t="s">
        <v>154</v>
      </c>
      <c r="D134" s="12" t="s">
        <v>39</v>
      </c>
      <c r="E134" s="55"/>
      <c r="F134" s="1" t="s">
        <v>160</v>
      </c>
      <c r="G134" s="40">
        <v>5.4</v>
      </c>
      <c r="I134" s="12">
        <v>539</v>
      </c>
      <c r="J134" s="12">
        <v>522</v>
      </c>
      <c r="K134" s="47">
        <v>7.2905092592592591E-2</v>
      </c>
      <c r="L134" s="47">
        <v>0.1734259259259259</v>
      </c>
    </row>
    <row r="135" spans="1:14" s="9" customFormat="1" x14ac:dyDescent="0.35">
      <c r="A135" s="9">
        <v>129</v>
      </c>
      <c r="B135" s="7">
        <v>43533</v>
      </c>
      <c r="C135" s="8" t="s">
        <v>154</v>
      </c>
      <c r="D135" s="9" t="s">
        <v>39</v>
      </c>
      <c r="E135" s="8"/>
      <c r="F135" s="8" t="s">
        <v>163</v>
      </c>
      <c r="G135" s="26">
        <v>11.2</v>
      </c>
      <c r="H135" s="26">
        <v>21.5</v>
      </c>
      <c r="I135" s="9">
        <f>124+209</f>
        <v>333</v>
      </c>
      <c r="J135" s="9">
        <f>114+247</f>
        <v>361</v>
      </c>
      <c r="K135" s="69">
        <v>0.16527777777777777</v>
      </c>
      <c r="L135" s="69">
        <v>0.26020833333333332</v>
      </c>
      <c r="N135" s="9" t="s">
        <v>13</v>
      </c>
    </row>
    <row r="136" spans="1:14" x14ac:dyDescent="0.35">
      <c r="A136" s="12">
        <v>130</v>
      </c>
      <c r="B136" s="10">
        <v>43534</v>
      </c>
      <c r="C136" s="1" t="s">
        <v>154</v>
      </c>
      <c r="D136" s="12" t="s">
        <v>7</v>
      </c>
      <c r="E136" s="55"/>
      <c r="F136" s="1" t="s">
        <v>161</v>
      </c>
      <c r="H136" s="40">
        <v>59.7</v>
      </c>
      <c r="I136" s="12">
        <v>253</v>
      </c>
      <c r="J136" s="12">
        <v>455</v>
      </c>
      <c r="K136" s="47">
        <v>0.13270833333333334</v>
      </c>
      <c r="L136" s="47">
        <v>0.1779398148148148</v>
      </c>
      <c r="M136">
        <v>18.7</v>
      </c>
      <c r="N136" t="s">
        <v>13</v>
      </c>
    </row>
    <row r="137" spans="1:14" s="9" customFormat="1" x14ac:dyDescent="0.35">
      <c r="A137" s="9">
        <v>131</v>
      </c>
      <c r="B137" s="7">
        <v>43535</v>
      </c>
      <c r="C137" s="8" t="s">
        <v>154</v>
      </c>
      <c r="D137" s="9" t="s">
        <v>7</v>
      </c>
      <c r="E137" s="8"/>
      <c r="F137" s="8" t="s">
        <v>162</v>
      </c>
      <c r="G137" s="26"/>
      <c r="H137" s="26">
        <v>44.3</v>
      </c>
      <c r="I137" s="9">
        <v>276</v>
      </c>
      <c r="J137" s="9">
        <v>83</v>
      </c>
      <c r="K137" s="69">
        <v>0.12984953703703703</v>
      </c>
      <c r="L137" s="69">
        <v>0.24297453703703706</v>
      </c>
      <c r="M137" s="9">
        <v>14.2</v>
      </c>
      <c r="N137" s="9" t="s">
        <v>94</v>
      </c>
    </row>
    <row r="138" spans="1:14" x14ac:dyDescent="0.35">
      <c r="A138" s="12">
        <v>132</v>
      </c>
      <c r="B138" s="10">
        <v>43536</v>
      </c>
      <c r="C138" s="1" t="s">
        <v>154</v>
      </c>
      <c r="D138" s="12" t="s">
        <v>134</v>
      </c>
      <c r="E138" s="55"/>
      <c r="F138" s="1" t="s">
        <v>165</v>
      </c>
      <c r="I138" s="12"/>
      <c r="J138" s="12"/>
      <c r="K138" s="47"/>
      <c r="L138" s="47"/>
    </row>
    <row r="139" spans="1:14" s="9" customFormat="1" x14ac:dyDescent="0.35">
      <c r="A139" s="9">
        <v>133</v>
      </c>
      <c r="B139" s="7">
        <v>43537</v>
      </c>
      <c r="C139" s="8" t="s">
        <v>154</v>
      </c>
      <c r="D139" s="9" t="s">
        <v>164</v>
      </c>
      <c r="E139" s="8"/>
      <c r="F139" s="8" t="s">
        <v>166</v>
      </c>
      <c r="G139" s="26"/>
      <c r="H139" s="26"/>
    </row>
    <row r="140" spans="1:14" x14ac:dyDescent="0.35">
      <c r="A140" s="12">
        <v>134</v>
      </c>
      <c r="B140" s="10">
        <v>43538</v>
      </c>
      <c r="C140" s="1" t="s">
        <v>154</v>
      </c>
      <c r="D140" s="12" t="s">
        <v>164</v>
      </c>
      <c r="E140" s="55"/>
      <c r="F140" s="1" t="s">
        <v>167</v>
      </c>
      <c r="I140" s="12"/>
      <c r="J140" s="12"/>
      <c r="K140" s="47"/>
      <c r="L140" s="47"/>
    </row>
    <row r="141" spans="1:14" s="9" customFormat="1" x14ac:dyDescent="0.35">
      <c r="A141" s="9">
        <v>135</v>
      </c>
      <c r="B141" s="7">
        <v>43539</v>
      </c>
      <c r="C141" s="8" t="s">
        <v>154</v>
      </c>
      <c r="D141" s="9" t="s">
        <v>134</v>
      </c>
      <c r="E141" s="8"/>
      <c r="F141" s="8" t="s">
        <v>171</v>
      </c>
      <c r="G141" s="26"/>
      <c r="H141" s="26"/>
    </row>
    <row r="142" spans="1:14" x14ac:dyDescent="0.35">
      <c r="A142" s="12">
        <v>136</v>
      </c>
      <c r="B142" s="10">
        <v>43540</v>
      </c>
      <c r="C142" s="1" t="s">
        <v>154</v>
      </c>
      <c r="D142" s="12" t="s">
        <v>39</v>
      </c>
      <c r="E142" s="55"/>
      <c r="F142" s="1" t="s">
        <v>169</v>
      </c>
      <c r="G142" s="40">
        <v>14.9</v>
      </c>
      <c r="I142" s="12">
        <v>527</v>
      </c>
      <c r="J142" s="12">
        <v>522</v>
      </c>
      <c r="K142" s="47">
        <v>0.1658449074074074</v>
      </c>
      <c r="L142" s="47">
        <v>0.22695601851851852</v>
      </c>
    </row>
    <row r="143" spans="1:14" s="9" customFormat="1" x14ac:dyDescent="0.35">
      <c r="A143" s="9">
        <v>137</v>
      </c>
      <c r="B143" s="7">
        <v>43541</v>
      </c>
      <c r="C143" s="8" t="s">
        <v>154</v>
      </c>
      <c r="D143" s="9" t="s">
        <v>7</v>
      </c>
      <c r="E143" s="8"/>
      <c r="F143" s="8" t="s">
        <v>170</v>
      </c>
      <c r="G143" s="26"/>
      <c r="H143" s="26">
        <v>67.5</v>
      </c>
      <c r="I143" s="9">
        <v>513</v>
      </c>
      <c r="J143" s="9">
        <v>483</v>
      </c>
      <c r="K143" s="69">
        <v>0.19215277777777776</v>
      </c>
      <c r="L143" s="69">
        <v>0.27429398148148149</v>
      </c>
      <c r="M143" s="9">
        <v>14.6</v>
      </c>
      <c r="N143" s="9" t="s">
        <v>90</v>
      </c>
    </row>
    <row r="144" spans="1:14" x14ac:dyDescent="0.35">
      <c r="A144" s="12">
        <v>138</v>
      </c>
      <c r="B144" s="10">
        <v>43542</v>
      </c>
      <c r="C144" s="1" t="s">
        <v>154</v>
      </c>
      <c r="D144" s="12" t="s">
        <v>39</v>
      </c>
      <c r="E144" s="55"/>
      <c r="F144" s="1" t="s">
        <v>172</v>
      </c>
      <c r="G144" s="40">
        <v>3.8</v>
      </c>
      <c r="I144" s="12">
        <v>953</v>
      </c>
      <c r="J144" s="12">
        <v>21</v>
      </c>
      <c r="K144" s="47">
        <v>7.2337962962962965E-2</v>
      </c>
      <c r="L144" s="47">
        <v>0.14114583333333333</v>
      </c>
    </row>
    <row r="145" spans="1:14" s="9" customFormat="1" x14ac:dyDescent="0.35">
      <c r="A145" s="9">
        <v>139</v>
      </c>
      <c r="B145" s="7">
        <v>43543</v>
      </c>
      <c r="C145" s="8" t="s">
        <v>154</v>
      </c>
      <c r="D145" s="9" t="s">
        <v>175</v>
      </c>
      <c r="E145" s="8"/>
      <c r="F145" s="8" t="s">
        <v>173</v>
      </c>
      <c r="G145" s="26">
        <v>3.3</v>
      </c>
      <c r="H145" s="26">
        <v>34.799999999999997</v>
      </c>
      <c r="I145" s="9">
        <v>429</v>
      </c>
      <c r="J145" s="9">
        <f>978+665</f>
        <v>1643</v>
      </c>
      <c r="K145" s="69">
        <v>0.16780092592592591</v>
      </c>
      <c r="L145" s="69">
        <v>0.23482638888888888</v>
      </c>
      <c r="M145" s="9">
        <v>13.8</v>
      </c>
      <c r="N145" s="9" t="s">
        <v>13</v>
      </c>
    </row>
    <row r="146" spans="1:14" x14ac:dyDescent="0.35">
      <c r="A146" s="12">
        <v>140</v>
      </c>
      <c r="B146" s="10">
        <v>43544</v>
      </c>
      <c r="C146" s="1" t="s">
        <v>168</v>
      </c>
      <c r="D146" s="12" t="s">
        <v>7</v>
      </c>
      <c r="E146" s="55"/>
      <c r="F146" s="1" t="s">
        <v>174</v>
      </c>
      <c r="H146" s="40">
        <v>48.1</v>
      </c>
      <c r="I146" s="12">
        <v>228</v>
      </c>
      <c r="J146" s="12">
        <v>325</v>
      </c>
      <c r="K146" s="47">
        <v>0.11077546296296296</v>
      </c>
      <c r="L146" s="47">
        <v>0.17190972222222223</v>
      </c>
      <c r="M146">
        <v>18.100000000000001</v>
      </c>
      <c r="N146" t="s">
        <v>13</v>
      </c>
    </row>
    <row r="147" spans="1:14" s="9" customFormat="1" x14ac:dyDescent="0.35">
      <c r="A147" s="9">
        <v>141</v>
      </c>
      <c r="B147" s="7">
        <v>43545</v>
      </c>
      <c r="C147" s="8" t="s">
        <v>168</v>
      </c>
      <c r="D147" s="9" t="s">
        <v>7</v>
      </c>
      <c r="E147" s="8"/>
      <c r="F147" s="8" t="s">
        <v>176</v>
      </c>
      <c r="G147" s="26"/>
      <c r="H147" s="26">
        <v>49.9</v>
      </c>
      <c r="I147" s="9">
        <v>412</v>
      </c>
      <c r="J147" s="9">
        <v>399</v>
      </c>
      <c r="K147" s="69">
        <v>0.14130787037037038</v>
      </c>
      <c r="L147" s="69">
        <v>0.1900462962962963</v>
      </c>
      <c r="M147" s="9">
        <v>14.7</v>
      </c>
      <c r="N147" s="9" t="s">
        <v>13</v>
      </c>
    </row>
    <row r="148" spans="1:14" x14ac:dyDescent="0.35">
      <c r="A148" s="12">
        <v>142</v>
      </c>
      <c r="B148" s="10">
        <v>43546</v>
      </c>
      <c r="C148" s="1" t="s">
        <v>168</v>
      </c>
      <c r="D148" s="12" t="s">
        <v>7</v>
      </c>
      <c r="E148" s="55"/>
      <c r="F148" s="1" t="s">
        <v>177</v>
      </c>
      <c r="H148" s="40">
        <v>71.7</v>
      </c>
      <c r="I148" s="12">
        <v>389</v>
      </c>
      <c r="J148" s="12">
        <v>252</v>
      </c>
      <c r="K148" s="47">
        <v>0.19620370370370369</v>
      </c>
      <c r="L148" s="47">
        <v>0.23263888888888887</v>
      </c>
      <c r="M148">
        <v>15.2</v>
      </c>
      <c r="N148" t="s">
        <v>13</v>
      </c>
    </row>
    <row r="149" spans="1:14" s="9" customFormat="1" x14ac:dyDescent="0.35">
      <c r="A149" s="9">
        <v>143</v>
      </c>
      <c r="B149" s="7">
        <v>43547</v>
      </c>
      <c r="C149" s="8" t="s">
        <v>168</v>
      </c>
      <c r="D149" s="9" t="s">
        <v>175</v>
      </c>
      <c r="E149" s="8"/>
      <c r="F149" s="8" t="s">
        <v>184</v>
      </c>
      <c r="G149" s="26">
        <f>4.6+6</f>
        <v>10.6</v>
      </c>
      <c r="H149" s="26">
        <v>43.1</v>
      </c>
      <c r="I149" s="9">
        <f>56+682+144</f>
        <v>882</v>
      </c>
      <c r="J149" s="9">
        <f>38+708+127</f>
        <v>873</v>
      </c>
      <c r="K149" s="69">
        <v>0.22596064814814817</v>
      </c>
      <c r="L149" s="69">
        <v>0.37412037037037038</v>
      </c>
      <c r="M149" s="9">
        <v>13.2</v>
      </c>
      <c r="N149" s="9" t="s">
        <v>13</v>
      </c>
    </row>
    <row r="150" spans="1:14" x14ac:dyDescent="0.35">
      <c r="A150" s="12">
        <v>144</v>
      </c>
      <c r="B150" s="10">
        <v>43548</v>
      </c>
      <c r="C150" s="1" t="s">
        <v>168</v>
      </c>
      <c r="D150" s="12" t="s">
        <v>7</v>
      </c>
      <c r="E150" s="55"/>
      <c r="F150" s="1" t="s">
        <v>183</v>
      </c>
      <c r="H150" s="40">
        <v>107</v>
      </c>
      <c r="I150" s="12">
        <v>651</v>
      </c>
      <c r="J150" s="12">
        <v>757</v>
      </c>
      <c r="K150" s="47">
        <v>0.26898148148148149</v>
      </c>
      <c r="L150" s="47">
        <v>0.36228009259259258</v>
      </c>
      <c r="M150">
        <v>16.600000000000001</v>
      </c>
      <c r="N150" t="s">
        <v>13</v>
      </c>
    </row>
    <row r="151" spans="1:14" s="9" customFormat="1" x14ac:dyDescent="0.35">
      <c r="A151" s="9">
        <v>145</v>
      </c>
      <c r="B151" s="7">
        <v>43549</v>
      </c>
      <c r="C151" s="8" t="s">
        <v>168</v>
      </c>
      <c r="D151" s="9" t="s">
        <v>7</v>
      </c>
      <c r="E151" s="8"/>
      <c r="F151" s="8" t="s">
        <v>178</v>
      </c>
      <c r="G151" s="26"/>
      <c r="H151" s="26">
        <v>24</v>
      </c>
      <c r="I151" s="9">
        <v>26</v>
      </c>
      <c r="J151" s="9">
        <v>20</v>
      </c>
      <c r="K151" s="69">
        <v>6.621527777777779E-2</v>
      </c>
      <c r="L151" s="69">
        <v>7.1863425925925928E-2</v>
      </c>
      <c r="M151" s="9">
        <v>15.1</v>
      </c>
      <c r="N151" s="9" t="s">
        <v>90</v>
      </c>
    </row>
    <row r="152" spans="1:14" x14ac:dyDescent="0.35">
      <c r="A152" s="12">
        <v>146</v>
      </c>
      <c r="B152" s="10">
        <v>43550</v>
      </c>
      <c r="C152" s="1" t="s">
        <v>168</v>
      </c>
      <c r="D152" s="12" t="s">
        <v>134</v>
      </c>
      <c r="E152" s="55"/>
      <c r="F152" s="1" t="s">
        <v>182</v>
      </c>
    </row>
    <row r="153" spans="1:14" s="9" customFormat="1" x14ac:dyDescent="0.35">
      <c r="A153" s="9">
        <v>147</v>
      </c>
      <c r="B153" s="7">
        <v>43551</v>
      </c>
      <c r="C153" s="8" t="s">
        <v>168</v>
      </c>
      <c r="D153" s="9" t="s">
        <v>134</v>
      </c>
      <c r="E153" s="8"/>
      <c r="F153" s="9" t="s">
        <v>182</v>
      </c>
    </row>
    <row r="154" spans="1:14" x14ac:dyDescent="0.35">
      <c r="A154" s="12">
        <v>148</v>
      </c>
      <c r="B154" s="10">
        <v>43552</v>
      </c>
      <c r="C154" s="1" t="s">
        <v>168</v>
      </c>
      <c r="D154" s="12" t="s">
        <v>7</v>
      </c>
      <c r="E154" s="55"/>
      <c r="F154" s="1" t="s">
        <v>179</v>
      </c>
      <c r="H154" s="40">
        <v>88.8</v>
      </c>
      <c r="I154" s="12">
        <v>332</v>
      </c>
      <c r="J154" s="12">
        <v>326</v>
      </c>
      <c r="K154" s="47">
        <v>0.23090277777777779</v>
      </c>
      <c r="L154" s="47">
        <v>0.32601851851851854</v>
      </c>
      <c r="M154">
        <v>16</v>
      </c>
      <c r="N154" t="s">
        <v>90</v>
      </c>
    </row>
    <row r="155" spans="1:14" s="9" customFormat="1" x14ac:dyDescent="0.35">
      <c r="A155" s="9">
        <v>149</v>
      </c>
      <c r="B155" s="7">
        <v>43553</v>
      </c>
      <c r="C155" s="8" t="s">
        <v>168</v>
      </c>
      <c r="D155" s="9" t="s">
        <v>7</v>
      </c>
      <c r="E155" s="8"/>
      <c r="F155" s="8" t="s">
        <v>180</v>
      </c>
      <c r="G155" s="26">
        <v>12.4</v>
      </c>
      <c r="H155" s="26">
        <v>58.7</v>
      </c>
      <c r="I155" s="9">
        <v>597</v>
      </c>
      <c r="J155" s="9">
        <v>608</v>
      </c>
      <c r="K155" s="69">
        <v>0.29015046296296299</v>
      </c>
      <c r="L155" s="69">
        <v>0.40563657407407411</v>
      </c>
      <c r="M155" s="9">
        <v>14.8</v>
      </c>
      <c r="N155" s="9" t="s">
        <v>13</v>
      </c>
    </row>
    <row r="156" spans="1:14" x14ac:dyDescent="0.35">
      <c r="A156" s="12">
        <v>150</v>
      </c>
      <c r="B156" s="10">
        <v>43554</v>
      </c>
      <c r="C156" s="1" t="s">
        <v>168</v>
      </c>
      <c r="D156" s="12" t="s">
        <v>7</v>
      </c>
      <c r="E156" s="55"/>
      <c r="F156" s="1" t="s">
        <v>181</v>
      </c>
      <c r="H156" s="40">
        <v>62.9</v>
      </c>
      <c r="I156" s="12">
        <v>175</v>
      </c>
      <c r="J156" s="12">
        <v>172</v>
      </c>
      <c r="K156" s="47">
        <v>0.17658564814814814</v>
      </c>
      <c r="L156" s="47">
        <v>0.25723379629629628</v>
      </c>
      <c r="M156">
        <v>14.8</v>
      </c>
      <c r="N156" t="s">
        <v>13</v>
      </c>
    </row>
    <row r="157" spans="1:14" s="9" customFormat="1" x14ac:dyDescent="0.35">
      <c r="A157" s="9">
        <v>151</v>
      </c>
      <c r="B157" s="7">
        <v>43555</v>
      </c>
      <c r="C157" s="8" t="s">
        <v>168</v>
      </c>
      <c r="D157" s="9" t="s">
        <v>7</v>
      </c>
      <c r="E157" s="8"/>
      <c r="F157" s="8" t="s">
        <v>191</v>
      </c>
      <c r="G157" s="26"/>
      <c r="H157" s="26">
        <v>55.2</v>
      </c>
      <c r="I157" s="9">
        <v>586</v>
      </c>
      <c r="J157" s="9">
        <v>592</v>
      </c>
      <c r="K157" s="69">
        <v>0.15626157407407407</v>
      </c>
      <c r="L157" s="69">
        <v>0.19750000000000001</v>
      </c>
      <c r="M157" s="9">
        <v>14.7</v>
      </c>
      <c r="N157" s="9" t="s">
        <v>13</v>
      </c>
    </row>
    <row r="158" spans="1:14" x14ac:dyDescent="0.35">
      <c r="A158" s="12">
        <v>152</v>
      </c>
      <c r="B158" s="10">
        <v>43556</v>
      </c>
      <c r="C158" s="1" t="s">
        <v>168</v>
      </c>
      <c r="D158" s="12" t="s">
        <v>134</v>
      </c>
      <c r="E158" s="55"/>
      <c r="F158" s="1" t="s">
        <v>186</v>
      </c>
      <c r="I158" s="12"/>
      <c r="J158" s="12"/>
      <c r="K158" s="47"/>
      <c r="L158" s="47"/>
    </row>
    <row r="159" spans="1:14" s="9" customFormat="1" x14ac:dyDescent="0.35">
      <c r="A159" s="9">
        <v>153</v>
      </c>
      <c r="B159" s="7">
        <v>43557</v>
      </c>
      <c r="C159" s="8" t="s">
        <v>168</v>
      </c>
      <c r="D159" s="9" t="s">
        <v>7</v>
      </c>
      <c r="E159" s="8"/>
      <c r="F159" s="8" t="s">
        <v>185</v>
      </c>
      <c r="G159" s="26">
        <v>7</v>
      </c>
      <c r="H159" s="26">
        <v>51.3</v>
      </c>
      <c r="I159" s="9">
        <v>701</v>
      </c>
      <c r="J159" s="9">
        <v>714</v>
      </c>
      <c r="K159" s="69">
        <v>0.16386574074074076</v>
      </c>
      <c r="L159" s="69">
        <v>0.35692129629629626</v>
      </c>
      <c r="M159" s="9">
        <v>13</v>
      </c>
      <c r="N159" s="9" t="s">
        <v>90</v>
      </c>
    </row>
    <row r="160" spans="1:14" x14ac:dyDescent="0.35">
      <c r="A160" s="12">
        <v>154</v>
      </c>
      <c r="B160" s="10">
        <v>43558</v>
      </c>
      <c r="C160" s="1" t="s">
        <v>168</v>
      </c>
      <c r="D160" s="12" t="s">
        <v>39</v>
      </c>
      <c r="E160" s="55"/>
      <c r="F160" s="1" t="s">
        <v>187</v>
      </c>
      <c r="G160" s="40">
        <v>16.399999999999999</v>
      </c>
      <c r="I160" s="12">
        <v>126</v>
      </c>
      <c r="J160" s="12">
        <v>132</v>
      </c>
      <c r="K160" s="47">
        <v>0.15023148148148149</v>
      </c>
      <c r="L160" s="47">
        <v>0.19961805555555556</v>
      </c>
    </row>
    <row r="161" spans="1:14" s="9" customFormat="1" x14ac:dyDescent="0.35">
      <c r="A161" s="9">
        <v>155</v>
      </c>
      <c r="B161" s="7">
        <v>43559</v>
      </c>
      <c r="C161" s="8" t="s">
        <v>168</v>
      </c>
      <c r="D161" s="9" t="s">
        <v>39</v>
      </c>
      <c r="E161" s="8"/>
      <c r="F161" s="8" t="s">
        <v>188</v>
      </c>
      <c r="G161" s="26">
        <v>19.3</v>
      </c>
      <c r="H161" s="26"/>
      <c r="I161" s="9">
        <v>680</v>
      </c>
      <c r="J161" s="9">
        <v>33</v>
      </c>
      <c r="K161" s="69">
        <v>0.1955787037037037</v>
      </c>
      <c r="L161" s="69">
        <v>0.25114583333333335</v>
      </c>
    </row>
    <row r="162" spans="1:14" x14ac:dyDescent="0.35">
      <c r="A162" s="12">
        <v>156</v>
      </c>
      <c r="B162" s="10">
        <v>43560</v>
      </c>
      <c r="C162" s="1" t="s">
        <v>168</v>
      </c>
      <c r="D162" s="12" t="s">
        <v>39</v>
      </c>
      <c r="E162" s="55"/>
      <c r="F162" s="1" t="s">
        <v>189</v>
      </c>
      <c r="G162" s="40">
        <v>23.4</v>
      </c>
      <c r="I162" s="12">
        <v>419</v>
      </c>
      <c r="J162" s="12">
        <v>248</v>
      </c>
      <c r="K162" s="47">
        <v>0.22239583333333335</v>
      </c>
      <c r="L162" s="47">
        <v>0.25989583333333333</v>
      </c>
    </row>
    <row r="163" spans="1:14" s="9" customFormat="1" x14ac:dyDescent="0.35">
      <c r="A163" s="9">
        <v>157</v>
      </c>
      <c r="B163" s="7">
        <v>43561</v>
      </c>
      <c r="C163" s="8" t="s">
        <v>168</v>
      </c>
      <c r="D163" s="9" t="s">
        <v>39</v>
      </c>
      <c r="E163" s="8"/>
      <c r="F163" s="8" t="s">
        <v>190</v>
      </c>
      <c r="G163" s="26">
        <v>16.899999999999999</v>
      </c>
      <c r="H163" s="26">
        <v>15.8</v>
      </c>
      <c r="I163" s="9">
        <v>38</v>
      </c>
      <c r="J163" s="9">
        <v>842</v>
      </c>
      <c r="K163" s="69">
        <v>0.15612268518518518</v>
      </c>
      <c r="L163" s="69">
        <v>0.17201388888888888</v>
      </c>
    </row>
    <row r="164" spans="1:14" x14ac:dyDescent="0.35">
      <c r="A164" s="12">
        <v>158</v>
      </c>
      <c r="B164" s="10">
        <v>43562</v>
      </c>
      <c r="C164" s="1" t="s">
        <v>208</v>
      </c>
      <c r="D164" s="12" t="s">
        <v>134</v>
      </c>
      <c r="E164" s="55"/>
      <c r="F164" s="1" t="s">
        <v>194</v>
      </c>
      <c r="I164" s="12"/>
      <c r="J164" s="12"/>
      <c r="K164" s="47"/>
      <c r="L164" s="47"/>
    </row>
    <row r="165" spans="1:14" s="9" customFormat="1" x14ac:dyDescent="0.35">
      <c r="A165" s="9">
        <v>159</v>
      </c>
      <c r="B165" s="7">
        <v>43563</v>
      </c>
      <c r="C165" s="8" t="s">
        <v>208</v>
      </c>
      <c r="D165" s="9" t="s">
        <v>134</v>
      </c>
      <c r="E165" s="8"/>
      <c r="F165" s="8" t="s">
        <v>194</v>
      </c>
      <c r="G165" s="26"/>
      <c r="H165" s="26"/>
    </row>
    <row r="166" spans="1:14" x14ac:dyDescent="0.35">
      <c r="A166" s="12">
        <v>160</v>
      </c>
      <c r="B166" s="10">
        <v>43564</v>
      </c>
      <c r="C166" s="1" t="s">
        <v>208</v>
      </c>
      <c r="D166" s="12" t="s">
        <v>7</v>
      </c>
      <c r="E166" s="55"/>
      <c r="F166" s="1" t="s">
        <v>193</v>
      </c>
      <c r="G166" s="40">
        <v>5.4</v>
      </c>
      <c r="H166" s="40">
        <v>83.2</v>
      </c>
      <c r="I166" s="12">
        <v>291</v>
      </c>
      <c r="J166" s="12">
        <v>293</v>
      </c>
      <c r="K166" s="47">
        <v>0.19142361111111109</v>
      </c>
      <c r="L166" s="47">
        <v>0.3411689814814815</v>
      </c>
      <c r="M166">
        <v>18.100000000000001</v>
      </c>
      <c r="N166" t="s">
        <v>13</v>
      </c>
    </row>
    <row r="167" spans="1:14" s="9" customFormat="1" x14ac:dyDescent="0.35">
      <c r="A167" s="9">
        <v>161</v>
      </c>
      <c r="B167" s="7">
        <v>43565</v>
      </c>
      <c r="C167" s="8" t="s">
        <v>208</v>
      </c>
      <c r="D167" s="9" t="s">
        <v>7</v>
      </c>
      <c r="E167" s="8"/>
      <c r="F167" s="8" t="s">
        <v>192</v>
      </c>
      <c r="G167" s="26"/>
      <c r="H167" s="26">
        <v>36.9</v>
      </c>
      <c r="I167" s="9">
        <v>214</v>
      </c>
      <c r="J167" s="9">
        <v>206</v>
      </c>
      <c r="K167" s="69">
        <v>9.1296296296296306E-2</v>
      </c>
      <c r="L167" s="70">
        <v>0.19930555555555554</v>
      </c>
      <c r="M167" s="9">
        <v>11</v>
      </c>
      <c r="N167" s="9" t="s">
        <v>13</v>
      </c>
    </row>
    <row r="168" spans="1:14" x14ac:dyDescent="0.35">
      <c r="A168" s="12">
        <v>162</v>
      </c>
      <c r="B168" s="10">
        <v>43566</v>
      </c>
      <c r="C168" s="1" t="s">
        <v>208</v>
      </c>
      <c r="D168" s="12" t="s">
        <v>134</v>
      </c>
      <c r="E168" s="55"/>
      <c r="F168" s="1" t="s">
        <v>194</v>
      </c>
      <c r="I168" s="12"/>
      <c r="J168" s="12"/>
      <c r="K168" s="47"/>
      <c r="L168" s="47"/>
    </row>
    <row r="169" spans="1:14" s="9" customFormat="1" x14ac:dyDescent="0.35">
      <c r="A169" s="9">
        <v>163</v>
      </c>
      <c r="B169" s="7">
        <v>43567</v>
      </c>
      <c r="C169" s="8" t="s">
        <v>208</v>
      </c>
      <c r="D169" s="9" t="s">
        <v>134</v>
      </c>
      <c r="E169" s="8"/>
      <c r="F169" s="8" t="s">
        <v>194</v>
      </c>
      <c r="G169" s="26"/>
      <c r="H169" s="26"/>
    </row>
    <row r="170" spans="1:14" x14ac:dyDescent="0.35">
      <c r="A170" s="12">
        <v>164</v>
      </c>
      <c r="B170" s="10">
        <v>43568</v>
      </c>
      <c r="C170" s="1" t="s">
        <v>208</v>
      </c>
      <c r="D170" s="12" t="s">
        <v>199</v>
      </c>
      <c r="E170" s="55"/>
      <c r="F170" s="1" t="s">
        <v>195</v>
      </c>
      <c r="G170" s="40">
        <f>28.6+2.6</f>
        <v>31.200000000000003</v>
      </c>
      <c r="I170" s="12"/>
      <c r="J170" s="12"/>
      <c r="K170" s="47">
        <v>0.25103009259259262</v>
      </c>
      <c r="L170" s="47">
        <v>0.32498842592592592</v>
      </c>
      <c r="N170" t="s">
        <v>196</v>
      </c>
    </row>
    <row r="171" spans="1:14" s="9" customFormat="1" x14ac:dyDescent="0.35">
      <c r="A171" s="9">
        <v>165</v>
      </c>
      <c r="B171" s="7">
        <v>43569</v>
      </c>
      <c r="C171" s="8" t="s">
        <v>208</v>
      </c>
      <c r="D171" s="9" t="s">
        <v>199</v>
      </c>
      <c r="E171" s="8"/>
      <c r="F171" s="8" t="s">
        <v>197</v>
      </c>
      <c r="G171" s="26">
        <v>20.6</v>
      </c>
      <c r="H171" s="26"/>
      <c r="K171" s="69">
        <v>0.16480324074074074</v>
      </c>
      <c r="L171" s="69">
        <v>0.26098379629629631</v>
      </c>
      <c r="N171" s="9" t="s">
        <v>200</v>
      </c>
    </row>
    <row r="172" spans="1:14" x14ac:dyDescent="0.35">
      <c r="A172" s="12">
        <v>166</v>
      </c>
      <c r="B172" s="10">
        <v>43570</v>
      </c>
      <c r="C172" s="1" t="s">
        <v>208</v>
      </c>
      <c r="D172" s="12" t="s">
        <v>199</v>
      </c>
      <c r="E172" s="55"/>
      <c r="F172" s="1" t="s">
        <v>198</v>
      </c>
      <c r="G172" s="40">
        <f>18.8+2.3</f>
        <v>21.1</v>
      </c>
      <c r="H172" s="40">
        <v>19.7</v>
      </c>
      <c r="I172" s="12">
        <v>149</v>
      </c>
      <c r="J172" s="12">
        <v>151</v>
      </c>
      <c r="K172" s="47">
        <v>0.22355324074074076</v>
      </c>
      <c r="L172" s="47">
        <v>0.29365740740740742</v>
      </c>
      <c r="N172" t="s">
        <v>200</v>
      </c>
    </row>
    <row r="173" spans="1:14" s="9" customFormat="1" x14ac:dyDescent="0.35">
      <c r="A173" s="9">
        <v>167</v>
      </c>
      <c r="B173" s="7">
        <v>43571</v>
      </c>
      <c r="C173" s="8" t="s">
        <v>208</v>
      </c>
      <c r="E173" s="8"/>
      <c r="F173" s="8" t="s">
        <v>201</v>
      </c>
      <c r="G173" s="26"/>
      <c r="H173" s="26">
        <v>106</v>
      </c>
      <c r="I173" s="9">
        <v>972</v>
      </c>
      <c r="J173" s="9">
        <v>339</v>
      </c>
      <c r="K173" s="69">
        <v>0.28085648148148151</v>
      </c>
      <c r="L173" s="69">
        <v>0.36863425925925924</v>
      </c>
      <c r="M173" s="9">
        <v>15.8</v>
      </c>
      <c r="N173" s="9" t="s">
        <v>13</v>
      </c>
    </row>
    <row r="174" spans="1:14" x14ac:dyDescent="0.35">
      <c r="A174" s="12">
        <v>168</v>
      </c>
      <c r="B174" s="10">
        <v>43572</v>
      </c>
      <c r="C174" s="1" t="s">
        <v>208</v>
      </c>
      <c r="D174" s="12"/>
      <c r="E174" s="55"/>
      <c r="F174" s="1" t="s">
        <v>202</v>
      </c>
      <c r="G174" s="40">
        <v>12.5</v>
      </c>
      <c r="I174" s="12">
        <v>882</v>
      </c>
      <c r="J174" s="12">
        <v>110</v>
      </c>
      <c r="K174" s="47">
        <v>0.16513888888888889</v>
      </c>
      <c r="L174" s="47">
        <v>0.20663194444444444</v>
      </c>
    </row>
    <row r="175" spans="1:14" s="9" customFormat="1" x14ac:dyDescent="0.35">
      <c r="A175" s="9">
        <v>169</v>
      </c>
      <c r="B175" s="7">
        <v>43573</v>
      </c>
      <c r="C175" s="8" t="s">
        <v>208</v>
      </c>
      <c r="E175" s="8"/>
      <c r="F175" s="8" t="s">
        <v>203</v>
      </c>
      <c r="G175" s="26">
        <v>12.2</v>
      </c>
      <c r="H175" s="26"/>
      <c r="I175" s="9">
        <v>108</v>
      </c>
      <c r="J175" s="9">
        <v>652</v>
      </c>
      <c r="K175" s="69">
        <v>0.13519675925925925</v>
      </c>
      <c r="L175" s="69">
        <v>0.15458333333333332</v>
      </c>
    </row>
    <row r="176" spans="1:14" x14ac:dyDescent="0.35">
      <c r="A176" s="12">
        <v>170</v>
      </c>
      <c r="B176" s="10">
        <v>43574</v>
      </c>
      <c r="C176" s="1" t="s">
        <v>208</v>
      </c>
      <c r="D176" s="12"/>
      <c r="E176" s="55"/>
      <c r="F176" s="1" t="s">
        <v>204</v>
      </c>
      <c r="H176" s="40">
        <v>104</v>
      </c>
      <c r="I176" s="12">
        <v>154</v>
      </c>
      <c r="J176" s="12">
        <v>791</v>
      </c>
      <c r="K176" s="47">
        <v>0.21440972222222221</v>
      </c>
      <c r="L176" s="47">
        <v>0.29447916666666668</v>
      </c>
      <c r="M176">
        <v>20.2</v>
      </c>
      <c r="N176" t="s">
        <v>13</v>
      </c>
    </row>
    <row r="177" spans="1:14" s="9" customFormat="1" x14ac:dyDescent="0.35">
      <c r="A177" s="9">
        <v>171</v>
      </c>
      <c r="B177" s="7">
        <v>43575</v>
      </c>
      <c r="C177" s="8" t="s">
        <v>208</v>
      </c>
      <c r="E177" s="8"/>
      <c r="F177" s="8" t="s">
        <v>134</v>
      </c>
      <c r="G177" s="26"/>
    </row>
    <row r="178" spans="1:14" x14ac:dyDescent="0.35">
      <c r="A178" s="12">
        <v>172</v>
      </c>
      <c r="B178" s="10">
        <v>43576</v>
      </c>
      <c r="C178" s="1" t="s">
        <v>208</v>
      </c>
      <c r="D178" s="12"/>
      <c r="E178" s="55"/>
      <c r="F178" s="1" t="s">
        <v>134</v>
      </c>
      <c r="I178" s="12"/>
      <c r="J178" s="12"/>
      <c r="K178" s="47"/>
      <c r="L178" s="47"/>
    </row>
    <row r="179" spans="1:14" s="9" customFormat="1" x14ac:dyDescent="0.35">
      <c r="A179" s="9">
        <v>173</v>
      </c>
      <c r="B179" s="7">
        <v>43577</v>
      </c>
      <c r="C179" s="8" t="s">
        <v>208</v>
      </c>
      <c r="E179" s="8"/>
      <c r="F179" s="8" t="s">
        <v>205</v>
      </c>
      <c r="G179" s="26"/>
      <c r="H179" s="26">
        <v>34.6</v>
      </c>
      <c r="I179" s="9">
        <v>119</v>
      </c>
      <c r="J179" s="9">
        <v>131</v>
      </c>
      <c r="K179" s="69">
        <v>8.414351851851852E-2</v>
      </c>
      <c r="L179" s="69">
        <v>0.10317129629629629</v>
      </c>
      <c r="M179" s="9">
        <v>17.100000000000001</v>
      </c>
      <c r="N179" s="9" t="s">
        <v>13</v>
      </c>
    </row>
    <row r="180" spans="1:14" x14ac:dyDescent="0.35">
      <c r="A180" s="12">
        <v>174</v>
      </c>
      <c r="B180" s="10">
        <v>43578</v>
      </c>
      <c r="C180" s="1" t="s">
        <v>206</v>
      </c>
      <c r="D180" s="12"/>
      <c r="E180" s="55"/>
      <c r="F180" s="1" t="s">
        <v>207</v>
      </c>
      <c r="I180" s="12"/>
      <c r="J180" s="12"/>
      <c r="K180" s="47"/>
      <c r="L180" s="47"/>
    </row>
    <row r="181" spans="1:14" s="9" customFormat="1" x14ac:dyDescent="0.35">
      <c r="A181" s="9">
        <v>175</v>
      </c>
      <c r="B181" s="7">
        <v>43579</v>
      </c>
      <c r="C181" s="8" t="s">
        <v>206</v>
      </c>
      <c r="E181" s="8"/>
      <c r="F181" s="8" t="s">
        <v>207</v>
      </c>
      <c r="G181" s="26"/>
      <c r="H181" s="26"/>
    </row>
    <row r="182" spans="1:14" x14ac:dyDescent="0.35">
      <c r="A182" s="12">
        <v>176</v>
      </c>
      <c r="B182" s="10">
        <v>43580</v>
      </c>
      <c r="C182" s="1" t="s">
        <v>206</v>
      </c>
      <c r="D182" s="12"/>
      <c r="E182" s="55"/>
      <c r="F182" s="1" t="s">
        <v>207</v>
      </c>
      <c r="I182" s="12"/>
      <c r="J182" s="12"/>
      <c r="K182" s="47"/>
      <c r="L182" s="47"/>
    </row>
    <row r="183" spans="1:14" s="9" customFormat="1" x14ac:dyDescent="0.35">
      <c r="A183" s="9">
        <v>177</v>
      </c>
      <c r="B183" s="7">
        <v>43581</v>
      </c>
      <c r="C183" s="8" t="s">
        <v>206</v>
      </c>
      <c r="E183" s="8"/>
      <c r="F183" s="9" t="s">
        <v>209</v>
      </c>
      <c r="G183" s="26"/>
      <c r="H183" s="26">
        <v>37.700000000000003</v>
      </c>
      <c r="I183" s="9">
        <v>99</v>
      </c>
      <c r="J183" s="9">
        <v>50</v>
      </c>
      <c r="K183" s="69">
        <v>0.10243055555555557</v>
      </c>
      <c r="L183" s="69">
        <v>0.17284722222222224</v>
      </c>
      <c r="M183" s="9">
        <v>15.3</v>
      </c>
      <c r="N183" s="9" t="s">
        <v>13</v>
      </c>
    </row>
    <row r="184" spans="1:14" x14ac:dyDescent="0.35">
      <c r="A184" s="12">
        <v>178</v>
      </c>
      <c r="B184" s="10">
        <v>43582</v>
      </c>
      <c r="C184" s="1" t="s">
        <v>206</v>
      </c>
      <c r="D184" s="12"/>
      <c r="E184" s="55"/>
      <c r="F184" s="1" t="s">
        <v>210</v>
      </c>
      <c r="H184" s="40">
        <v>63.2</v>
      </c>
      <c r="I184" s="12">
        <v>425</v>
      </c>
      <c r="J184" s="12">
        <v>473</v>
      </c>
      <c r="K184" s="47">
        <v>0.18216435185185187</v>
      </c>
      <c r="L184" s="47">
        <v>0.21415509259259258</v>
      </c>
      <c r="M184">
        <v>14.5</v>
      </c>
      <c r="N184" t="s">
        <v>90</v>
      </c>
    </row>
    <row r="185" spans="1:14" s="9" customFormat="1" x14ac:dyDescent="0.35">
      <c r="A185" s="9">
        <v>179</v>
      </c>
      <c r="B185" s="7">
        <v>43583</v>
      </c>
      <c r="C185" s="8" t="s">
        <v>206</v>
      </c>
      <c r="E185" s="8"/>
      <c r="F185" s="8" t="s">
        <v>211</v>
      </c>
      <c r="G185" s="26"/>
      <c r="H185" s="26">
        <v>45.1</v>
      </c>
      <c r="I185" s="9">
        <v>168</v>
      </c>
      <c r="J185" s="9">
        <v>74</v>
      </c>
      <c r="K185" s="69">
        <v>0.11106481481481482</v>
      </c>
      <c r="L185" s="69">
        <v>0.27326388888888892</v>
      </c>
      <c r="M185" s="9">
        <v>16.899999999999999</v>
      </c>
      <c r="N185" s="9" t="s">
        <v>13</v>
      </c>
    </row>
    <row r="186" spans="1:14" x14ac:dyDescent="0.35">
      <c r="A186" s="12">
        <v>180</v>
      </c>
      <c r="B186" s="10">
        <v>43584</v>
      </c>
      <c r="C186" s="1" t="s">
        <v>215</v>
      </c>
      <c r="D186" s="12"/>
      <c r="E186" s="55"/>
      <c r="F186" s="1" t="s">
        <v>134</v>
      </c>
      <c r="I186" s="12"/>
      <c r="J186" s="12"/>
      <c r="K186" s="47"/>
      <c r="L186" s="47"/>
    </row>
    <row r="187" spans="1:14" s="9" customFormat="1" x14ac:dyDescent="0.35">
      <c r="A187" s="9">
        <v>181</v>
      </c>
      <c r="B187" s="7">
        <v>43585</v>
      </c>
      <c r="C187" s="8" t="s">
        <v>215</v>
      </c>
      <c r="E187" s="8"/>
      <c r="F187" s="8" t="s">
        <v>212</v>
      </c>
      <c r="G187" s="26"/>
      <c r="H187" s="26">
        <v>47.9</v>
      </c>
      <c r="I187" s="9">
        <v>349</v>
      </c>
      <c r="J187" s="9">
        <v>225</v>
      </c>
      <c r="K187" s="69">
        <v>0.12806712962962963</v>
      </c>
      <c r="L187" s="69">
        <v>0.27179398148148148</v>
      </c>
      <c r="M187" s="9">
        <v>15.6</v>
      </c>
      <c r="N187" s="9" t="s">
        <v>90</v>
      </c>
    </row>
    <row r="188" spans="1:14" x14ac:dyDescent="0.35">
      <c r="A188" s="12">
        <v>182</v>
      </c>
      <c r="B188" s="10">
        <v>43586</v>
      </c>
      <c r="C188" s="1" t="s">
        <v>215</v>
      </c>
      <c r="D188" s="12"/>
      <c r="E188" s="55"/>
      <c r="F188" s="1" t="s">
        <v>213</v>
      </c>
      <c r="H188" s="40">
        <v>62.4</v>
      </c>
      <c r="I188" s="12">
        <v>434</v>
      </c>
      <c r="J188" s="12">
        <v>595</v>
      </c>
      <c r="K188" s="47">
        <v>0.14711805555555554</v>
      </c>
      <c r="L188" s="47">
        <v>0.22516203703703705</v>
      </c>
      <c r="M188">
        <v>17.7</v>
      </c>
      <c r="N188" t="s">
        <v>13</v>
      </c>
    </row>
    <row r="189" spans="1:14" s="9" customFormat="1" x14ac:dyDescent="0.35">
      <c r="A189" s="9">
        <v>183</v>
      </c>
      <c r="B189" s="7">
        <v>43587</v>
      </c>
      <c r="C189" s="8" t="s">
        <v>215</v>
      </c>
      <c r="E189" s="8"/>
      <c r="F189" s="8" t="s">
        <v>214</v>
      </c>
      <c r="G189" s="26"/>
      <c r="H189" s="26">
        <v>59.3</v>
      </c>
      <c r="I189" s="9">
        <v>875</v>
      </c>
      <c r="J189" s="9">
        <v>471</v>
      </c>
      <c r="K189" s="69">
        <v>0.18548611111111113</v>
      </c>
      <c r="L189" s="69">
        <v>0.28903935185185187</v>
      </c>
      <c r="M189" s="9">
        <v>13.3</v>
      </c>
      <c r="N189" s="9" t="s">
        <v>13</v>
      </c>
    </row>
    <row r="190" spans="1:14" x14ac:dyDescent="0.35">
      <c r="A190" s="12">
        <v>184</v>
      </c>
      <c r="B190" s="10">
        <v>43588</v>
      </c>
      <c r="C190" s="1" t="s">
        <v>215</v>
      </c>
      <c r="D190" s="12"/>
      <c r="E190" s="55"/>
      <c r="F190" s="1" t="s">
        <v>216</v>
      </c>
      <c r="H190" s="40">
        <v>41.2</v>
      </c>
      <c r="I190" s="12">
        <v>484</v>
      </c>
      <c r="J190" s="12">
        <v>607</v>
      </c>
      <c r="K190" s="47">
        <v>0.11658564814814815</v>
      </c>
      <c r="L190" s="47">
        <v>0.14825231481481482</v>
      </c>
      <c r="M190">
        <v>14.7</v>
      </c>
      <c r="N190" t="s">
        <v>13</v>
      </c>
    </row>
    <row r="191" spans="1:14" s="9" customFormat="1" x14ac:dyDescent="0.35">
      <c r="A191" s="9">
        <v>185</v>
      </c>
      <c r="B191" s="7">
        <v>43589</v>
      </c>
      <c r="C191" s="8" t="s">
        <v>218</v>
      </c>
      <c r="E191" s="8"/>
      <c r="F191" s="8" t="s">
        <v>217</v>
      </c>
      <c r="G191" s="26"/>
      <c r="H191" s="26">
        <v>63.6</v>
      </c>
      <c r="I191" s="9">
        <v>464</v>
      </c>
      <c r="J191" s="9">
        <v>444</v>
      </c>
      <c r="K191" s="69">
        <v>0.17614583333333333</v>
      </c>
      <c r="L191" s="69">
        <v>0.26687500000000003</v>
      </c>
      <c r="M191" s="9">
        <v>15</v>
      </c>
      <c r="N191" s="9" t="s">
        <v>13</v>
      </c>
    </row>
    <row r="192" spans="1:14" x14ac:dyDescent="0.35">
      <c r="A192" s="12">
        <v>186</v>
      </c>
      <c r="B192" s="10">
        <v>43590</v>
      </c>
      <c r="C192" s="1" t="s">
        <v>218</v>
      </c>
      <c r="D192" s="12"/>
      <c r="E192" s="55"/>
      <c r="F192" s="1" t="s">
        <v>219</v>
      </c>
      <c r="G192" s="40">
        <v>21.7</v>
      </c>
      <c r="I192" s="12">
        <v>811</v>
      </c>
      <c r="J192" s="12">
        <v>959</v>
      </c>
      <c r="K192" s="47">
        <v>0.20844907407407409</v>
      </c>
      <c r="L192" s="47">
        <v>0.27831018518518519</v>
      </c>
    </row>
    <row r="193" spans="1:14" s="9" customFormat="1" x14ac:dyDescent="0.35">
      <c r="A193" s="9">
        <v>187</v>
      </c>
      <c r="B193" s="7">
        <v>43591</v>
      </c>
      <c r="C193" s="8" t="s">
        <v>218</v>
      </c>
      <c r="E193" s="8"/>
      <c r="F193" s="8" t="s">
        <v>220</v>
      </c>
      <c r="G193" s="26"/>
      <c r="H193" s="26">
        <v>50.8</v>
      </c>
      <c r="I193" s="9">
        <v>372</v>
      </c>
      <c r="J193" s="9">
        <v>822</v>
      </c>
      <c r="K193" s="69">
        <v>0.13067129629629629</v>
      </c>
      <c r="L193" s="69">
        <v>0.18099537037037036</v>
      </c>
      <c r="M193" s="9">
        <v>16.2</v>
      </c>
      <c r="N193" s="9" t="s">
        <v>13</v>
      </c>
    </row>
    <row r="194" spans="1:14" x14ac:dyDescent="0.35">
      <c r="A194" s="12">
        <v>188</v>
      </c>
      <c r="B194" s="10">
        <v>43592</v>
      </c>
      <c r="C194" s="1" t="s">
        <v>89</v>
      </c>
      <c r="D194" s="12"/>
      <c r="E194" s="55"/>
      <c r="F194" s="1" t="s">
        <v>221</v>
      </c>
      <c r="H194" s="40">
        <v>58.2</v>
      </c>
      <c r="I194" s="12">
        <v>385</v>
      </c>
      <c r="J194" s="12">
        <v>384</v>
      </c>
      <c r="K194" s="47">
        <v>0.13013888888888889</v>
      </c>
      <c r="L194" s="47">
        <v>0.21311342592592594</v>
      </c>
      <c r="M194">
        <v>18.600000000000001</v>
      </c>
      <c r="N194" t="s">
        <v>13</v>
      </c>
    </row>
    <row r="195" spans="1:14" s="9" customFormat="1" x14ac:dyDescent="0.35">
      <c r="A195" s="9">
        <v>189</v>
      </c>
      <c r="B195" s="7">
        <v>43593</v>
      </c>
      <c r="C195" s="8" t="s">
        <v>89</v>
      </c>
      <c r="E195" s="8"/>
      <c r="F195" s="8" t="s">
        <v>222</v>
      </c>
      <c r="G195" s="26"/>
      <c r="H195" s="26">
        <v>39.4</v>
      </c>
      <c r="I195" s="9">
        <v>439</v>
      </c>
      <c r="J195" s="9">
        <v>440</v>
      </c>
      <c r="K195" s="69">
        <v>0.11699074074074074</v>
      </c>
      <c r="L195" s="69">
        <v>0.17677083333333332</v>
      </c>
      <c r="M195" s="9">
        <v>14</v>
      </c>
      <c r="N195" s="9" t="s">
        <v>13</v>
      </c>
    </row>
    <row r="196" spans="1:14" x14ac:dyDescent="0.35">
      <c r="A196" s="12">
        <v>190</v>
      </c>
      <c r="B196" s="10">
        <v>43594</v>
      </c>
      <c r="C196" s="1" t="s">
        <v>89</v>
      </c>
      <c r="D196" s="12"/>
      <c r="E196" s="55"/>
      <c r="F196" s="1" t="s">
        <v>223</v>
      </c>
      <c r="H196" s="40">
        <v>61.8</v>
      </c>
      <c r="I196" s="12">
        <v>585</v>
      </c>
      <c r="J196" s="12">
        <v>600</v>
      </c>
      <c r="K196" s="47">
        <v>0.17244212962962965</v>
      </c>
      <c r="L196" s="47">
        <v>0.29756944444444444</v>
      </c>
      <c r="M196">
        <v>14.9</v>
      </c>
      <c r="N196" t="s">
        <v>13</v>
      </c>
    </row>
    <row r="197" spans="1:14" s="9" customFormat="1" x14ac:dyDescent="0.35">
      <c r="A197" s="9">
        <v>191</v>
      </c>
      <c r="B197" s="7">
        <v>43595</v>
      </c>
      <c r="C197" s="8" t="s">
        <v>89</v>
      </c>
      <c r="E197" s="8"/>
      <c r="F197" s="8" t="s">
        <v>224</v>
      </c>
      <c r="G197" s="26">
        <v>4.8</v>
      </c>
      <c r="H197" s="26">
        <v>19.899999999999999</v>
      </c>
      <c r="I197" s="9">
        <v>325</v>
      </c>
      <c r="J197" s="9">
        <v>325</v>
      </c>
      <c r="K197" s="69">
        <v>9.9826388888888895E-2</v>
      </c>
      <c r="L197" s="69">
        <v>0.19196759259259258</v>
      </c>
      <c r="M197" s="9">
        <v>14.2</v>
      </c>
      <c r="N197" s="9" t="s">
        <v>13</v>
      </c>
    </row>
    <row r="198" spans="1:14" x14ac:dyDescent="0.35">
      <c r="A198" s="12">
        <v>192</v>
      </c>
      <c r="B198" s="10">
        <v>43596</v>
      </c>
      <c r="C198" s="1" t="s">
        <v>89</v>
      </c>
      <c r="D198" s="12"/>
      <c r="E198" s="55"/>
      <c r="F198" s="1" t="s">
        <v>225</v>
      </c>
      <c r="H198" s="40">
        <v>63.3</v>
      </c>
      <c r="I198" s="12">
        <v>548</v>
      </c>
      <c r="J198" s="12">
        <v>553</v>
      </c>
      <c r="K198" s="47">
        <v>0.17945601851851853</v>
      </c>
      <c r="L198" s="47">
        <v>0.26263888888888892</v>
      </c>
      <c r="M198">
        <v>14.7</v>
      </c>
      <c r="N198" t="s">
        <v>90</v>
      </c>
    </row>
    <row r="199" spans="1:14" s="9" customFormat="1" x14ac:dyDescent="0.35">
      <c r="A199" s="9">
        <v>193</v>
      </c>
      <c r="B199" s="7">
        <v>43597</v>
      </c>
      <c r="C199" s="8" t="s">
        <v>66</v>
      </c>
      <c r="E199" s="8"/>
      <c r="F199" s="8" t="s">
        <v>226</v>
      </c>
      <c r="G199" s="26"/>
      <c r="H199" s="26"/>
    </row>
    <row r="200" spans="1:14" x14ac:dyDescent="0.35">
      <c r="A200" s="12">
        <v>194</v>
      </c>
      <c r="B200" s="10">
        <v>43598</v>
      </c>
      <c r="C200" s="1" t="s">
        <v>66</v>
      </c>
      <c r="D200" s="12"/>
      <c r="E200" s="55"/>
      <c r="F200" s="1" t="s">
        <v>227</v>
      </c>
      <c r="I200" s="12"/>
      <c r="J200" s="12"/>
      <c r="K200" s="47"/>
      <c r="L200" s="47"/>
    </row>
    <row r="201" spans="1:14" s="9" customFormat="1" x14ac:dyDescent="0.35">
      <c r="A201" s="9">
        <v>195</v>
      </c>
      <c r="B201" s="7">
        <v>43599</v>
      </c>
      <c r="C201" s="8" t="s">
        <v>66</v>
      </c>
      <c r="E201" s="8"/>
      <c r="F201" s="8" t="s">
        <v>228</v>
      </c>
      <c r="G201" s="26"/>
      <c r="H201" s="26"/>
    </row>
    <row r="202" spans="1:14" s="12" customFormat="1" x14ac:dyDescent="0.35">
      <c r="B202" s="10"/>
      <c r="C202" s="11"/>
      <c r="E202" s="11"/>
      <c r="F202" s="11"/>
      <c r="G202" s="17"/>
      <c r="H202" s="17"/>
      <c r="K202" s="71"/>
      <c r="L202" s="71"/>
    </row>
    <row r="203" spans="1:14" s="12" customFormat="1" x14ac:dyDescent="0.35">
      <c r="B203" s="10"/>
      <c r="C203" s="11"/>
      <c r="E203" s="11"/>
      <c r="F203" s="11"/>
      <c r="G203" s="17"/>
      <c r="H203" s="17"/>
    </row>
    <row r="204" spans="1:14" s="12" customFormat="1" x14ac:dyDescent="0.35">
      <c r="B204" s="10"/>
      <c r="C204" s="11"/>
      <c r="E204" s="11"/>
      <c r="F204" s="11"/>
      <c r="G204" s="17"/>
      <c r="H204" s="17"/>
      <c r="K204" s="71"/>
      <c r="L204" s="71"/>
    </row>
    <row r="205" spans="1:14" s="12" customFormat="1" x14ac:dyDescent="0.35">
      <c r="B205" s="10"/>
      <c r="C205" s="11"/>
      <c r="E205" s="11"/>
      <c r="F205" s="11"/>
      <c r="G205" s="17"/>
      <c r="H205" s="17"/>
    </row>
    <row r="206" spans="1:14" s="12" customFormat="1" x14ac:dyDescent="0.35">
      <c r="B206" s="10"/>
      <c r="C206" s="11"/>
      <c r="E206" s="11"/>
      <c r="F206" s="11"/>
      <c r="G206" s="17"/>
      <c r="H206" s="17"/>
      <c r="K206" s="71"/>
      <c r="L206" s="71"/>
    </row>
    <row r="207" spans="1:14" s="12" customFormat="1" x14ac:dyDescent="0.35">
      <c r="B207" s="10"/>
      <c r="C207" s="11"/>
      <c r="E207" s="11"/>
      <c r="F207" s="11"/>
      <c r="G207" s="17"/>
      <c r="H207" s="17"/>
    </row>
    <row r="208" spans="1:14" s="12" customFormat="1" x14ac:dyDescent="0.35">
      <c r="B208" s="10"/>
      <c r="C208" s="11"/>
      <c r="E208" s="11"/>
      <c r="F208" s="11"/>
      <c r="G208" s="17"/>
      <c r="H208" s="17"/>
      <c r="K208" s="71"/>
      <c r="L208" s="71"/>
    </row>
    <row r="209" spans="2:12" s="12" customFormat="1" x14ac:dyDescent="0.35">
      <c r="B209" s="10"/>
      <c r="C209" s="11"/>
      <c r="E209" s="11"/>
      <c r="F209" s="11"/>
      <c r="G209" s="17"/>
      <c r="H209" s="17"/>
    </row>
    <row r="210" spans="2:12" s="12" customFormat="1" x14ac:dyDescent="0.35">
      <c r="B210" s="10"/>
      <c r="C210" s="11"/>
      <c r="E210" s="11"/>
      <c r="F210" s="11"/>
      <c r="G210" s="17"/>
      <c r="H210" s="17"/>
      <c r="K210" s="71"/>
      <c r="L210" s="71"/>
    </row>
    <row r="211" spans="2:12" s="12" customFormat="1" x14ac:dyDescent="0.35">
      <c r="B211" s="10"/>
      <c r="C211" s="11"/>
      <c r="E211" s="11"/>
      <c r="F211" s="11"/>
      <c r="G211" s="17"/>
      <c r="H211" s="17"/>
    </row>
    <row r="212" spans="2:12" s="12" customFormat="1" x14ac:dyDescent="0.35">
      <c r="B212" s="10"/>
      <c r="C212" s="11"/>
      <c r="E212" s="11"/>
      <c r="F212" s="11"/>
      <c r="G212" s="17"/>
      <c r="H212" s="17"/>
      <c r="K212" s="71"/>
      <c r="L212" s="71"/>
    </row>
    <row r="213" spans="2:12" s="12" customFormat="1" x14ac:dyDescent="0.35">
      <c r="B213" s="10"/>
      <c r="C213" s="11"/>
      <c r="E213" s="11"/>
      <c r="F213" s="11"/>
      <c r="G213" s="17"/>
      <c r="H213" s="17"/>
    </row>
    <row r="214" spans="2:12" s="12" customFormat="1" x14ac:dyDescent="0.35">
      <c r="B214" s="10"/>
      <c r="C214" s="11"/>
      <c r="E214" s="11"/>
      <c r="F214" s="11"/>
      <c r="G214" s="17"/>
      <c r="H214" s="17"/>
      <c r="K214" s="71"/>
      <c r="L214" s="71"/>
    </row>
    <row r="215" spans="2:12" s="12" customFormat="1" x14ac:dyDescent="0.35">
      <c r="B215" s="10"/>
      <c r="C215" s="11"/>
      <c r="E215" s="11"/>
      <c r="F215" s="11"/>
      <c r="G215" s="17"/>
      <c r="H215" s="17"/>
    </row>
    <row r="216" spans="2:12" s="12" customFormat="1" x14ac:dyDescent="0.35">
      <c r="B216" s="10"/>
      <c r="C216" s="11"/>
      <c r="E216" s="11"/>
      <c r="F216" s="11"/>
      <c r="G216" s="17"/>
      <c r="H216" s="17"/>
      <c r="K216" s="71"/>
      <c r="L216" s="71"/>
    </row>
    <row r="217" spans="2:12" s="12" customFormat="1" x14ac:dyDescent="0.35">
      <c r="B217" s="10"/>
      <c r="C217" s="11"/>
      <c r="E217" s="11"/>
      <c r="F217" s="11"/>
      <c r="G217" s="17"/>
      <c r="H217" s="17"/>
    </row>
    <row r="218" spans="2:12" s="12" customFormat="1" x14ac:dyDescent="0.35">
      <c r="B218" s="10"/>
      <c r="C218" s="11"/>
      <c r="E218" s="11"/>
      <c r="F218" s="11"/>
      <c r="G218" s="17"/>
      <c r="H218" s="17"/>
      <c r="K218" s="71"/>
      <c r="L218" s="71"/>
    </row>
    <row r="219" spans="2:12" s="12" customFormat="1" x14ac:dyDescent="0.35">
      <c r="B219" s="10"/>
      <c r="C219" s="11"/>
      <c r="E219" s="11"/>
      <c r="F219" s="11"/>
      <c r="G219" s="17"/>
      <c r="H219" s="17"/>
    </row>
    <row r="220" spans="2:12" s="12" customFormat="1" x14ac:dyDescent="0.35">
      <c r="B220" s="10"/>
      <c r="C220" s="11"/>
      <c r="E220" s="11"/>
      <c r="F220" s="11"/>
      <c r="G220" s="17"/>
      <c r="H220" s="17"/>
      <c r="K220" s="71"/>
      <c r="L220" s="71"/>
    </row>
    <row r="221" spans="2:12" s="12" customFormat="1" x14ac:dyDescent="0.35">
      <c r="B221" s="10"/>
      <c r="C221" s="11"/>
      <c r="E221" s="11"/>
      <c r="F221" s="11"/>
      <c r="G221" s="17"/>
      <c r="H221" s="17"/>
    </row>
    <row r="222" spans="2:12" s="12" customFormat="1" x14ac:dyDescent="0.35">
      <c r="B222" s="10"/>
      <c r="C222" s="11"/>
      <c r="E222" s="11"/>
      <c r="F222" s="11"/>
      <c r="G222" s="17"/>
      <c r="H222" s="17"/>
      <c r="K222" s="71"/>
      <c r="L222" s="71"/>
    </row>
    <row r="223" spans="2:12" s="12" customFormat="1" x14ac:dyDescent="0.35">
      <c r="B223" s="10"/>
      <c r="C223" s="11"/>
      <c r="E223" s="11"/>
      <c r="F223" s="11"/>
      <c r="G223" s="17"/>
      <c r="H223" s="17"/>
    </row>
    <row r="224" spans="2:12" s="12" customFormat="1" x14ac:dyDescent="0.35">
      <c r="B224" s="10"/>
      <c r="C224" s="11"/>
      <c r="E224" s="11"/>
      <c r="F224" s="11"/>
      <c r="G224" s="17"/>
      <c r="H224" s="17"/>
      <c r="K224" s="71"/>
      <c r="L224" s="71"/>
    </row>
    <row r="225" spans="2:12" s="12" customFormat="1" x14ac:dyDescent="0.35">
      <c r="B225" s="10"/>
      <c r="C225" s="11"/>
      <c r="E225" s="11"/>
      <c r="F225" s="11"/>
      <c r="G225" s="17"/>
      <c r="H225" s="17"/>
    </row>
    <row r="226" spans="2:12" s="12" customFormat="1" x14ac:dyDescent="0.35">
      <c r="B226" s="10"/>
      <c r="C226" s="11"/>
      <c r="E226" s="11"/>
      <c r="F226" s="11"/>
      <c r="G226" s="17"/>
      <c r="H226" s="17"/>
      <c r="K226" s="71"/>
      <c r="L226" s="71"/>
    </row>
    <row r="227" spans="2:12" s="12" customFormat="1" x14ac:dyDescent="0.35">
      <c r="B227" s="10"/>
      <c r="C227" s="11"/>
      <c r="E227" s="11"/>
      <c r="F227" s="11"/>
      <c r="G227" s="17"/>
      <c r="H227" s="17"/>
    </row>
    <row r="228" spans="2:12" s="12" customFormat="1" x14ac:dyDescent="0.35">
      <c r="B228" s="10"/>
      <c r="C228" s="11"/>
      <c r="E228" s="11"/>
      <c r="F228" s="11"/>
      <c r="G228" s="17"/>
      <c r="H228" s="17"/>
      <c r="K228" s="71"/>
      <c r="L228" s="71"/>
    </row>
    <row r="229" spans="2:12" s="12" customFormat="1" x14ac:dyDescent="0.35">
      <c r="B229" s="10"/>
      <c r="C229" s="11"/>
      <c r="E229" s="11"/>
      <c r="F229" s="11"/>
      <c r="G229" s="17"/>
      <c r="H229" s="17"/>
    </row>
    <row r="230" spans="2:12" s="12" customFormat="1" x14ac:dyDescent="0.35">
      <c r="B230" s="10"/>
      <c r="C230" s="11"/>
      <c r="E230" s="11"/>
      <c r="F230" s="11"/>
      <c r="G230" s="17"/>
      <c r="H230" s="17"/>
      <c r="K230" s="71"/>
      <c r="L230" s="71"/>
    </row>
    <row r="231" spans="2:12" s="12" customFormat="1" x14ac:dyDescent="0.35">
      <c r="B231" s="10"/>
      <c r="C231" s="11"/>
      <c r="E231" s="11"/>
      <c r="F231" s="11"/>
      <c r="G231" s="17"/>
      <c r="H231" s="17"/>
    </row>
    <row r="232" spans="2:12" s="12" customFormat="1" x14ac:dyDescent="0.35">
      <c r="B232" s="10"/>
      <c r="C232" s="11"/>
      <c r="E232" s="11"/>
      <c r="F232" s="11"/>
      <c r="G232" s="17"/>
      <c r="H232" s="17"/>
      <c r="K232" s="71"/>
      <c r="L232" s="71"/>
    </row>
    <row r="233" spans="2:12" s="12" customFormat="1" x14ac:dyDescent="0.35">
      <c r="B233" s="10"/>
      <c r="C233" s="11"/>
      <c r="E233" s="11"/>
      <c r="F233" s="11"/>
      <c r="G233" s="17"/>
      <c r="H233" s="17"/>
    </row>
    <row r="234" spans="2:12" s="12" customFormat="1" x14ac:dyDescent="0.35">
      <c r="B234" s="10"/>
      <c r="C234" s="11"/>
      <c r="E234" s="11"/>
      <c r="F234" s="11"/>
      <c r="G234" s="17"/>
      <c r="H234" s="17"/>
      <c r="K234" s="71"/>
      <c r="L234" s="71"/>
    </row>
    <row r="235" spans="2:12" s="12" customFormat="1" x14ac:dyDescent="0.35">
      <c r="B235" s="10"/>
      <c r="C235" s="11"/>
      <c r="E235" s="11"/>
      <c r="F235" s="11"/>
      <c r="G235" s="17"/>
      <c r="H235" s="17"/>
    </row>
    <row r="236" spans="2:12" s="12" customFormat="1" x14ac:dyDescent="0.35">
      <c r="B236" s="10"/>
      <c r="C236" s="11"/>
      <c r="E236" s="11"/>
      <c r="F236" s="11"/>
      <c r="G236" s="17"/>
      <c r="H236" s="17"/>
      <c r="K236" s="71"/>
      <c r="L236" s="71"/>
    </row>
    <row r="237" spans="2:12" s="12" customFormat="1" x14ac:dyDescent="0.35">
      <c r="B237" s="10"/>
      <c r="C237" s="11"/>
      <c r="E237" s="11"/>
      <c r="F237" s="11"/>
      <c r="G237" s="17"/>
      <c r="H237" s="17"/>
    </row>
    <row r="238" spans="2:12" s="12" customFormat="1" x14ac:dyDescent="0.35">
      <c r="B238" s="10"/>
      <c r="C238" s="11"/>
      <c r="E238" s="11"/>
      <c r="F238" s="11"/>
      <c r="G238" s="17"/>
      <c r="H238" s="17"/>
      <c r="K238" s="71"/>
      <c r="L238" s="71"/>
    </row>
    <row r="239" spans="2:12" s="12" customFormat="1" x14ac:dyDescent="0.35">
      <c r="B239" s="10"/>
      <c r="C239" s="11"/>
      <c r="E239" s="11"/>
      <c r="F239" s="11"/>
      <c r="G239" s="17"/>
      <c r="H239" s="17"/>
    </row>
    <row r="240" spans="2:12" s="12" customFormat="1" x14ac:dyDescent="0.35">
      <c r="B240" s="10"/>
      <c r="C240" s="11"/>
      <c r="E240" s="11"/>
      <c r="F240" s="11"/>
      <c r="G240" s="17"/>
      <c r="H240" s="17"/>
      <c r="K240" s="71"/>
      <c r="L240" s="71"/>
    </row>
    <row r="241" spans="2:12" s="12" customFormat="1" x14ac:dyDescent="0.35">
      <c r="B241" s="10"/>
      <c r="C241" s="11"/>
      <c r="E241" s="11"/>
      <c r="F241" s="11"/>
      <c r="G241" s="17"/>
      <c r="H241" s="17"/>
    </row>
    <row r="242" spans="2:12" s="12" customFormat="1" x14ac:dyDescent="0.35">
      <c r="B242" s="10"/>
      <c r="C242" s="11"/>
      <c r="E242" s="11"/>
      <c r="F242" s="11"/>
      <c r="G242" s="17"/>
      <c r="H242" s="17"/>
      <c r="K242" s="71"/>
      <c r="L242" s="71"/>
    </row>
    <row r="243" spans="2:12" s="12" customFormat="1" x14ac:dyDescent="0.35">
      <c r="B243" s="10"/>
      <c r="C243" s="11"/>
      <c r="E243" s="11"/>
      <c r="F243" s="11"/>
      <c r="G243" s="17"/>
      <c r="H243" s="17"/>
    </row>
    <row r="244" spans="2:12" s="12" customFormat="1" x14ac:dyDescent="0.35">
      <c r="B244" s="10"/>
      <c r="C244" s="11"/>
      <c r="E244" s="11"/>
      <c r="F244" s="11"/>
      <c r="G244" s="17"/>
      <c r="H244" s="17"/>
      <c r="K244" s="71"/>
      <c r="L244" s="71"/>
    </row>
    <row r="245" spans="2:12" s="12" customFormat="1" x14ac:dyDescent="0.35">
      <c r="B245" s="10"/>
      <c r="C245" s="11"/>
      <c r="E245" s="11"/>
      <c r="F245" s="11"/>
      <c r="G245" s="17"/>
      <c r="H245" s="17"/>
    </row>
    <row r="246" spans="2:12" s="12" customFormat="1" x14ac:dyDescent="0.35">
      <c r="B246" s="10"/>
      <c r="C246" s="11"/>
      <c r="E246" s="11"/>
      <c r="F246" s="11"/>
      <c r="G246" s="17"/>
      <c r="H246" s="17"/>
      <c r="K246" s="71"/>
      <c r="L246" s="71"/>
    </row>
    <row r="247" spans="2:12" s="12" customFormat="1" x14ac:dyDescent="0.35">
      <c r="B247" s="10"/>
      <c r="C247" s="11"/>
      <c r="E247" s="11"/>
      <c r="F247" s="11"/>
      <c r="G247" s="17"/>
      <c r="H247" s="17"/>
    </row>
    <row r="248" spans="2:12" s="12" customFormat="1" x14ac:dyDescent="0.35">
      <c r="B248" s="10"/>
      <c r="C248" s="11"/>
      <c r="E248" s="11"/>
      <c r="F248" s="11"/>
      <c r="G248" s="17"/>
      <c r="H248" s="17"/>
      <c r="K248" s="71"/>
      <c r="L248" s="71"/>
    </row>
    <row r="249" spans="2:12" s="12" customFormat="1" x14ac:dyDescent="0.35">
      <c r="B249" s="10"/>
      <c r="C249" s="11"/>
      <c r="E249" s="11"/>
      <c r="F249" s="11"/>
      <c r="G249" s="17"/>
      <c r="H249" s="17"/>
    </row>
    <row r="250" spans="2:12" s="12" customFormat="1" x14ac:dyDescent="0.35">
      <c r="B250" s="10"/>
      <c r="C250" s="11"/>
      <c r="E250" s="11"/>
      <c r="F250" s="11"/>
      <c r="G250" s="17"/>
      <c r="H250" s="17"/>
      <c r="K250" s="71"/>
      <c r="L250" s="71"/>
    </row>
    <row r="251" spans="2:12" s="12" customFormat="1" x14ac:dyDescent="0.35">
      <c r="B251" s="10"/>
      <c r="C251" s="11"/>
      <c r="E251" s="11"/>
      <c r="F251" s="11"/>
      <c r="G251" s="17"/>
      <c r="H251" s="17"/>
    </row>
    <row r="252" spans="2:12" s="12" customFormat="1" x14ac:dyDescent="0.35">
      <c r="B252" s="10"/>
      <c r="C252" s="11"/>
      <c r="E252" s="11"/>
      <c r="F252" s="11"/>
      <c r="G252" s="17"/>
      <c r="H252" s="17"/>
      <c r="K252" s="71"/>
      <c r="L252" s="71"/>
    </row>
    <row r="253" spans="2:12" s="12" customFormat="1" x14ac:dyDescent="0.35">
      <c r="B253" s="10"/>
      <c r="C253" s="11"/>
      <c r="E253" s="11"/>
      <c r="F253" s="11"/>
      <c r="G253" s="17"/>
      <c r="H253" s="17"/>
    </row>
    <row r="254" spans="2:12" s="12" customFormat="1" x14ac:dyDescent="0.35">
      <c r="B254" s="10"/>
      <c r="C254" s="11"/>
      <c r="E254" s="11"/>
      <c r="F254" s="11"/>
      <c r="G254" s="17"/>
      <c r="H254" s="17"/>
      <c r="K254" s="71"/>
      <c r="L254" s="71"/>
    </row>
    <row r="255" spans="2:12" s="12" customFormat="1" x14ac:dyDescent="0.35">
      <c r="B255" s="10"/>
      <c r="C255" s="11"/>
      <c r="E255" s="11"/>
      <c r="F255" s="11"/>
      <c r="G255" s="17"/>
      <c r="H255" s="17"/>
    </row>
    <row r="256" spans="2:12" s="12" customFormat="1" x14ac:dyDescent="0.35">
      <c r="B256" s="10"/>
      <c r="C256" s="11"/>
      <c r="E256" s="11"/>
      <c r="F256" s="11"/>
      <c r="G256" s="17"/>
      <c r="H256" s="17"/>
      <c r="K256" s="71"/>
      <c r="L256" s="71"/>
    </row>
    <row r="257" spans="2:12" s="12" customFormat="1" x14ac:dyDescent="0.35">
      <c r="B257" s="10"/>
      <c r="C257" s="11"/>
      <c r="E257" s="11"/>
      <c r="F257" s="11"/>
      <c r="G257" s="17"/>
      <c r="H257" s="17"/>
    </row>
    <row r="258" spans="2:12" s="12" customFormat="1" x14ac:dyDescent="0.35">
      <c r="B258" s="10"/>
      <c r="C258" s="11"/>
      <c r="E258" s="11"/>
      <c r="F258" s="11"/>
      <c r="G258" s="17"/>
      <c r="H258" s="17"/>
      <c r="K258" s="71"/>
      <c r="L258" s="71"/>
    </row>
    <row r="259" spans="2:12" s="12" customFormat="1" x14ac:dyDescent="0.35">
      <c r="B259" s="10"/>
      <c r="C259" s="11"/>
      <c r="E259" s="11"/>
      <c r="F259" s="11"/>
      <c r="G259" s="17"/>
      <c r="H259" s="17"/>
    </row>
    <row r="260" spans="2:12" s="12" customFormat="1" x14ac:dyDescent="0.35">
      <c r="B260" s="10"/>
      <c r="C260" s="11"/>
      <c r="E260" s="11"/>
      <c r="F260" s="11"/>
      <c r="G260" s="17"/>
      <c r="H260" s="17"/>
      <c r="K260" s="71"/>
      <c r="L260" s="71"/>
    </row>
    <row r="261" spans="2:12" s="12" customFormat="1" x14ac:dyDescent="0.35">
      <c r="B261" s="10"/>
      <c r="C261" s="11"/>
      <c r="E261" s="11"/>
      <c r="F261" s="11"/>
      <c r="G261" s="17"/>
      <c r="H261" s="17"/>
    </row>
    <row r="262" spans="2:12" s="12" customFormat="1" x14ac:dyDescent="0.35">
      <c r="B262" s="10"/>
      <c r="C262" s="11"/>
      <c r="E262" s="11"/>
      <c r="F262" s="11"/>
      <c r="G262" s="17"/>
      <c r="H262" s="17"/>
      <c r="K262" s="71"/>
      <c r="L262" s="71"/>
    </row>
    <row r="263" spans="2:12" s="12" customFormat="1" x14ac:dyDescent="0.35">
      <c r="B263" s="10"/>
      <c r="C263" s="11"/>
      <c r="E263" s="11"/>
      <c r="F263" s="11"/>
      <c r="G263" s="17"/>
      <c r="H263" s="17"/>
    </row>
    <row r="264" spans="2:12" s="12" customFormat="1" x14ac:dyDescent="0.35">
      <c r="B264" s="10"/>
      <c r="C264" s="11"/>
      <c r="E264" s="11"/>
      <c r="F264" s="11"/>
      <c r="G264" s="17"/>
      <c r="H264" s="17"/>
      <c r="K264" s="71"/>
      <c r="L264" s="71"/>
    </row>
    <row r="265" spans="2:12" s="12" customFormat="1" x14ac:dyDescent="0.35">
      <c r="B265" s="10"/>
      <c r="C265" s="11"/>
      <c r="E265" s="11"/>
      <c r="F265" s="11"/>
      <c r="G265" s="17"/>
      <c r="H265" s="17"/>
    </row>
    <row r="266" spans="2:12" s="12" customFormat="1" x14ac:dyDescent="0.35">
      <c r="B266" s="10"/>
      <c r="C266" s="11"/>
      <c r="E266" s="11"/>
      <c r="F266" s="11"/>
      <c r="G266" s="17"/>
      <c r="H266" s="17"/>
      <c r="K266" s="71"/>
      <c r="L266" s="71"/>
    </row>
    <row r="267" spans="2:12" s="12" customFormat="1" x14ac:dyDescent="0.35">
      <c r="B267" s="10"/>
      <c r="C267" s="11"/>
      <c r="E267" s="11"/>
      <c r="F267" s="11"/>
      <c r="G267" s="17"/>
      <c r="H267" s="17"/>
    </row>
    <row r="268" spans="2:12" s="12" customFormat="1" x14ac:dyDescent="0.35">
      <c r="B268" s="10"/>
      <c r="C268" s="11"/>
      <c r="E268" s="11"/>
      <c r="F268" s="11"/>
      <c r="G268" s="17"/>
      <c r="H268" s="17"/>
      <c r="K268" s="71"/>
      <c r="L268" s="71"/>
    </row>
    <row r="269" spans="2:12" s="12" customFormat="1" x14ac:dyDescent="0.35">
      <c r="B269" s="10"/>
      <c r="C269" s="11"/>
      <c r="E269" s="11"/>
      <c r="F269" s="11"/>
      <c r="G269" s="17"/>
      <c r="H269" s="17"/>
    </row>
    <row r="270" spans="2:12" s="12" customFormat="1" x14ac:dyDescent="0.35">
      <c r="B270" s="10"/>
      <c r="C270" s="11"/>
      <c r="E270" s="11"/>
      <c r="F270" s="11"/>
      <c r="G270" s="17"/>
      <c r="H270" s="17"/>
      <c r="K270" s="71"/>
      <c r="L270" s="71"/>
    </row>
    <row r="271" spans="2:12" s="12" customFormat="1" x14ac:dyDescent="0.35">
      <c r="B271" s="10"/>
      <c r="C271" s="11"/>
      <c r="E271" s="11"/>
      <c r="F271" s="11"/>
      <c r="G271" s="17"/>
      <c r="H271" s="17"/>
    </row>
    <row r="272" spans="2:12" s="12" customFormat="1" x14ac:dyDescent="0.35">
      <c r="B272" s="10"/>
      <c r="C272" s="11"/>
      <c r="E272" s="11"/>
      <c r="F272" s="11"/>
      <c r="G272" s="17"/>
      <c r="H272" s="17"/>
      <c r="K272" s="71"/>
      <c r="L272" s="71"/>
    </row>
    <row r="273" spans="2:12" s="12" customFormat="1" x14ac:dyDescent="0.35">
      <c r="B273" s="10"/>
      <c r="C273" s="11"/>
      <c r="E273" s="11"/>
      <c r="F273" s="11"/>
      <c r="G273" s="17"/>
      <c r="H273" s="17"/>
    </row>
    <row r="274" spans="2:12" s="12" customFormat="1" x14ac:dyDescent="0.35">
      <c r="B274" s="10"/>
      <c r="C274" s="11"/>
      <c r="E274" s="11"/>
      <c r="F274" s="11"/>
      <c r="G274" s="17"/>
      <c r="H274" s="17"/>
      <c r="K274" s="71"/>
      <c r="L274" s="71"/>
    </row>
    <row r="275" spans="2:12" s="12" customFormat="1" x14ac:dyDescent="0.35">
      <c r="B275" s="10"/>
      <c r="C275" s="11"/>
      <c r="E275" s="11"/>
      <c r="F275" s="11"/>
      <c r="G275" s="17"/>
      <c r="H275" s="17"/>
    </row>
    <row r="276" spans="2:12" s="12" customFormat="1" x14ac:dyDescent="0.35">
      <c r="B276" s="10"/>
      <c r="C276" s="11"/>
      <c r="E276" s="11"/>
      <c r="F276" s="11"/>
      <c r="G276" s="17"/>
      <c r="H276" s="17"/>
      <c r="K276" s="71"/>
      <c r="L276" s="71"/>
    </row>
    <row r="277" spans="2:12" s="12" customFormat="1" x14ac:dyDescent="0.35">
      <c r="B277" s="10"/>
      <c r="C277" s="11"/>
      <c r="E277" s="11"/>
      <c r="F277" s="11"/>
      <c r="G277" s="17"/>
      <c r="H277" s="17"/>
    </row>
    <row r="278" spans="2:12" s="12" customFormat="1" x14ac:dyDescent="0.35">
      <c r="B278" s="10"/>
      <c r="C278" s="11"/>
      <c r="E278" s="11"/>
      <c r="F278" s="11"/>
      <c r="G278" s="17"/>
      <c r="H278" s="17"/>
      <c r="K278" s="71"/>
      <c r="L278" s="71"/>
    </row>
    <row r="279" spans="2:12" s="12" customFormat="1" x14ac:dyDescent="0.35">
      <c r="B279" s="10"/>
      <c r="C279" s="11"/>
      <c r="E279" s="11"/>
      <c r="F279" s="11"/>
      <c r="G279" s="17"/>
      <c r="H279" s="17"/>
    </row>
    <row r="280" spans="2:12" s="12" customFormat="1" x14ac:dyDescent="0.35">
      <c r="B280" s="10"/>
      <c r="C280" s="11"/>
      <c r="E280" s="11"/>
      <c r="F280" s="11"/>
      <c r="G280" s="17"/>
      <c r="H280" s="17"/>
      <c r="K280" s="71"/>
      <c r="L280" s="71"/>
    </row>
    <row r="281" spans="2:12" s="12" customFormat="1" x14ac:dyDescent="0.35">
      <c r="B281" s="10"/>
      <c r="C281" s="11"/>
      <c r="E281" s="11"/>
      <c r="F281" s="11"/>
      <c r="G281" s="17"/>
      <c r="H281" s="17"/>
    </row>
    <row r="282" spans="2:12" s="12" customFormat="1" x14ac:dyDescent="0.35">
      <c r="B282" s="10"/>
      <c r="C282" s="11"/>
      <c r="E282" s="11"/>
      <c r="F282" s="11"/>
      <c r="G282" s="17"/>
      <c r="H282" s="17"/>
      <c r="K282" s="71"/>
      <c r="L282" s="71"/>
    </row>
    <row r="283" spans="2:12" s="12" customFormat="1" x14ac:dyDescent="0.35">
      <c r="B283" s="10"/>
      <c r="C283" s="11"/>
      <c r="E283" s="11"/>
      <c r="F283" s="11"/>
      <c r="G283" s="17"/>
      <c r="H283" s="17"/>
    </row>
    <row r="284" spans="2:12" s="12" customFormat="1" x14ac:dyDescent="0.35">
      <c r="B284" s="10"/>
      <c r="C284" s="11"/>
      <c r="E284" s="11"/>
      <c r="F284" s="11"/>
      <c r="G284" s="17"/>
      <c r="H284" s="17"/>
      <c r="K284" s="71"/>
      <c r="L284" s="71"/>
    </row>
    <row r="285" spans="2:12" s="12" customFormat="1" x14ac:dyDescent="0.35">
      <c r="B285" s="10"/>
      <c r="C285" s="11"/>
      <c r="E285" s="11"/>
      <c r="F285" s="11"/>
      <c r="G285" s="17"/>
      <c r="H285" s="17"/>
    </row>
    <row r="286" spans="2:12" s="12" customFormat="1" x14ac:dyDescent="0.35">
      <c r="B286" s="10"/>
      <c r="C286" s="11"/>
      <c r="E286" s="11"/>
      <c r="F286" s="11"/>
      <c r="G286" s="17"/>
      <c r="H286" s="17"/>
      <c r="K286" s="71"/>
      <c r="L286" s="71"/>
    </row>
    <row r="287" spans="2:12" s="12" customFormat="1" x14ac:dyDescent="0.35">
      <c r="B287" s="10"/>
      <c r="C287" s="11"/>
      <c r="E287" s="11"/>
      <c r="F287" s="11"/>
      <c r="G287" s="17"/>
      <c r="H287" s="17"/>
    </row>
    <row r="288" spans="2:12" s="12" customFormat="1" x14ac:dyDescent="0.35">
      <c r="B288" s="10"/>
      <c r="C288" s="11"/>
      <c r="E288" s="11"/>
      <c r="F288" s="11"/>
      <c r="G288" s="17"/>
      <c r="H288" s="17"/>
      <c r="K288" s="71"/>
      <c r="L288" s="71"/>
    </row>
    <row r="289" spans="2:12" s="12" customFormat="1" x14ac:dyDescent="0.35">
      <c r="B289" s="10"/>
      <c r="C289" s="11"/>
      <c r="E289" s="11"/>
      <c r="F289" s="11"/>
      <c r="G289" s="17"/>
      <c r="H289" s="17"/>
    </row>
    <row r="290" spans="2:12" s="12" customFormat="1" x14ac:dyDescent="0.35">
      <c r="B290" s="10"/>
      <c r="C290" s="11"/>
      <c r="E290" s="11"/>
      <c r="F290" s="11"/>
      <c r="G290" s="17"/>
      <c r="H290" s="17"/>
      <c r="K290" s="71"/>
      <c r="L290" s="71"/>
    </row>
    <row r="291" spans="2:12" s="12" customFormat="1" x14ac:dyDescent="0.35">
      <c r="B291" s="10"/>
      <c r="C291" s="11"/>
      <c r="E291" s="11"/>
      <c r="F291" s="11"/>
      <c r="G291" s="17"/>
      <c r="H291" s="17"/>
    </row>
    <row r="292" spans="2:12" s="12" customFormat="1" x14ac:dyDescent="0.35">
      <c r="B292" s="10"/>
      <c r="C292" s="11"/>
      <c r="E292" s="11"/>
      <c r="F292" s="11"/>
      <c r="G292" s="17"/>
      <c r="H292" s="17"/>
      <c r="K292" s="71"/>
      <c r="L292" s="71"/>
    </row>
    <row r="293" spans="2:12" s="12" customFormat="1" x14ac:dyDescent="0.35">
      <c r="B293" s="10"/>
      <c r="C293" s="11"/>
      <c r="E293" s="11"/>
      <c r="F293" s="11"/>
      <c r="G293" s="17"/>
      <c r="H293" s="17"/>
    </row>
    <row r="294" spans="2:12" s="12" customFormat="1" x14ac:dyDescent="0.35">
      <c r="B294" s="10"/>
      <c r="C294" s="11"/>
      <c r="E294" s="11"/>
      <c r="F294" s="11"/>
      <c r="G294" s="17"/>
      <c r="H294" s="17"/>
      <c r="K294" s="71"/>
      <c r="L294" s="71"/>
    </row>
    <row r="295" spans="2:12" s="12" customFormat="1" x14ac:dyDescent="0.35">
      <c r="B295" s="10"/>
      <c r="C295" s="11"/>
      <c r="E295" s="11"/>
      <c r="F295" s="11"/>
      <c r="G295" s="17"/>
      <c r="H295" s="17"/>
    </row>
    <row r="296" spans="2:12" s="12" customFormat="1" x14ac:dyDescent="0.35">
      <c r="B296" s="10"/>
      <c r="C296" s="11"/>
      <c r="E296" s="11"/>
      <c r="F296" s="11"/>
      <c r="G296" s="17"/>
      <c r="H296" s="17"/>
    </row>
    <row r="297" spans="2:12" s="12" customFormat="1" x14ac:dyDescent="0.35">
      <c r="B297" s="10"/>
      <c r="C297" s="11"/>
      <c r="E297" s="11"/>
      <c r="F297" s="11"/>
      <c r="G297" s="17"/>
      <c r="H297" s="17"/>
    </row>
    <row r="298" spans="2:12" s="12" customFormat="1" x14ac:dyDescent="0.35">
      <c r="B298" s="10"/>
      <c r="C298" s="11"/>
      <c r="E298" s="11"/>
      <c r="F298" s="11"/>
      <c r="G298" s="17"/>
      <c r="H298" s="17"/>
    </row>
    <row r="299" spans="2:12" s="12" customFormat="1" x14ac:dyDescent="0.35">
      <c r="B299" s="10"/>
      <c r="C299" s="11"/>
      <c r="E299" s="11"/>
      <c r="F299" s="11"/>
      <c r="G299" s="17"/>
      <c r="H299" s="17"/>
    </row>
    <row r="300" spans="2:12" s="12" customFormat="1" x14ac:dyDescent="0.35">
      <c r="B300" s="10"/>
      <c r="C300" s="11"/>
      <c r="E300" s="11"/>
      <c r="F300" s="11"/>
      <c r="G300" s="17"/>
      <c r="H300" s="17"/>
    </row>
    <row r="301" spans="2:12" s="12" customFormat="1" x14ac:dyDescent="0.35">
      <c r="B301" s="10"/>
      <c r="C301" s="11"/>
      <c r="E301" s="11"/>
      <c r="F301" s="11"/>
      <c r="G301" s="17"/>
      <c r="H301" s="17"/>
    </row>
    <row r="302" spans="2:12" s="12" customFormat="1" x14ac:dyDescent="0.35">
      <c r="B302" s="10"/>
      <c r="C302" s="11"/>
      <c r="E302" s="11"/>
      <c r="F302" s="11"/>
      <c r="G302" s="17"/>
      <c r="H302" s="17"/>
    </row>
    <row r="303" spans="2:12" s="12" customFormat="1" x14ac:dyDescent="0.35">
      <c r="B303" s="10"/>
      <c r="C303" s="11"/>
      <c r="E303" s="11"/>
      <c r="F303" s="11"/>
      <c r="G303" s="17"/>
      <c r="H303" s="17"/>
    </row>
    <row r="304" spans="2:12" s="12" customFormat="1" x14ac:dyDescent="0.35">
      <c r="B304" s="10"/>
      <c r="C304" s="11"/>
      <c r="E304" s="11"/>
      <c r="F304" s="11"/>
      <c r="G304" s="17"/>
      <c r="H304" s="17"/>
    </row>
    <row r="305" spans="2:8" s="12" customFormat="1" x14ac:dyDescent="0.35">
      <c r="B305" s="10"/>
      <c r="C305" s="11"/>
      <c r="E305" s="11"/>
      <c r="F305" s="11"/>
      <c r="G305" s="17"/>
      <c r="H305" s="17"/>
    </row>
    <row r="306" spans="2:8" s="12" customFormat="1" x14ac:dyDescent="0.35">
      <c r="B306" s="10"/>
      <c r="C306" s="11"/>
      <c r="E306" s="11"/>
      <c r="F306" s="11"/>
      <c r="G306" s="17"/>
      <c r="H306" s="17"/>
    </row>
    <row r="307" spans="2:8" s="12" customFormat="1" x14ac:dyDescent="0.35">
      <c r="B307" s="10"/>
      <c r="C307" s="11"/>
      <c r="E307" s="11"/>
      <c r="F307" s="11"/>
      <c r="G307" s="17"/>
      <c r="H307" s="17"/>
    </row>
    <row r="308" spans="2:8" s="12" customFormat="1" x14ac:dyDescent="0.35">
      <c r="B308" s="10"/>
      <c r="C308" s="11"/>
      <c r="E308" s="11"/>
      <c r="F308" s="11"/>
      <c r="G308" s="17"/>
      <c r="H308" s="17"/>
    </row>
    <row r="309" spans="2:8" s="12" customFormat="1" x14ac:dyDescent="0.35">
      <c r="B309" s="10"/>
      <c r="C309" s="11"/>
      <c r="E309" s="11"/>
      <c r="F309" s="11"/>
      <c r="G309" s="17"/>
      <c r="H309" s="17"/>
    </row>
    <row r="310" spans="2:8" s="12" customFormat="1" x14ac:dyDescent="0.35">
      <c r="B310" s="10"/>
      <c r="C310" s="11"/>
      <c r="E310" s="11"/>
      <c r="F310" s="11"/>
      <c r="G310" s="17"/>
      <c r="H310" s="17"/>
    </row>
    <row r="311" spans="2:8" s="12" customFormat="1" x14ac:dyDescent="0.35">
      <c r="B311" s="10"/>
      <c r="C311" s="11"/>
      <c r="E311" s="11"/>
      <c r="F311" s="11"/>
      <c r="G311" s="17"/>
      <c r="H311" s="17"/>
    </row>
    <row r="312" spans="2:8" s="12" customFormat="1" x14ac:dyDescent="0.35">
      <c r="B312" s="10"/>
      <c r="C312" s="11"/>
      <c r="E312" s="11"/>
      <c r="F312" s="11"/>
      <c r="G312" s="17"/>
      <c r="H312" s="17"/>
    </row>
    <row r="313" spans="2:8" s="12" customFormat="1" x14ac:dyDescent="0.35">
      <c r="B313" s="10"/>
      <c r="C313" s="11"/>
      <c r="E313" s="11"/>
      <c r="F313" s="11"/>
      <c r="G313" s="17"/>
      <c r="H313" s="17"/>
    </row>
    <row r="314" spans="2:8" s="12" customFormat="1" x14ac:dyDescent="0.35">
      <c r="B314" s="10"/>
      <c r="C314" s="11"/>
      <c r="E314" s="11"/>
      <c r="F314" s="11"/>
      <c r="G314" s="17"/>
      <c r="H314" s="17"/>
    </row>
    <row r="315" spans="2:8" s="12" customFormat="1" x14ac:dyDescent="0.35">
      <c r="B315" s="10"/>
      <c r="C315" s="11"/>
      <c r="E315" s="11"/>
      <c r="F315" s="11"/>
      <c r="G315" s="17"/>
      <c r="H315" s="17"/>
    </row>
    <row r="316" spans="2:8" s="12" customFormat="1" x14ac:dyDescent="0.35">
      <c r="B316" s="10"/>
      <c r="C316" s="11"/>
      <c r="E316" s="11"/>
      <c r="F316" s="11"/>
      <c r="G316" s="17"/>
      <c r="H316" s="17"/>
    </row>
    <row r="317" spans="2:8" s="12" customFormat="1" x14ac:dyDescent="0.35">
      <c r="B317" s="10"/>
      <c r="C317" s="11"/>
      <c r="E317" s="11"/>
      <c r="F317" s="11"/>
      <c r="G317" s="17"/>
      <c r="H317" s="17"/>
    </row>
    <row r="318" spans="2:8" s="12" customFormat="1" x14ac:dyDescent="0.35">
      <c r="B318" s="10"/>
      <c r="C318" s="11"/>
      <c r="E318" s="11"/>
      <c r="F318" s="11"/>
      <c r="G318" s="17"/>
      <c r="H318" s="17"/>
    </row>
    <row r="319" spans="2:8" s="12" customFormat="1" x14ac:dyDescent="0.35">
      <c r="B319" s="10"/>
      <c r="C319" s="11"/>
      <c r="E319" s="11"/>
      <c r="F319" s="11"/>
      <c r="G319" s="17"/>
      <c r="H319" s="17"/>
    </row>
    <row r="320" spans="2:8" s="12" customFormat="1" x14ac:dyDescent="0.35">
      <c r="B320" s="10"/>
      <c r="C320" s="11"/>
      <c r="E320" s="11"/>
      <c r="F320" s="11"/>
      <c r="G320" s="17"/>
      <c r="H320" s="17"/>
    </row>
    <row r="321" spans="2:8" s="12" customFormat="1" x14ac:dyDescent="0.35">
      <c r="B321" s="10"/>
      <c r="C321" s="11"/>
      <c r="E321" s="11"/>
      <c r="F321" s="11"/>
      <c r="G321" s="17"/>
      <c r="H321" s="17"/>
    </row>
    <row r="322" spans="2:8" s="12" customFormat="1" x14ac:dyDescent="0.35">
      <c r="B322" s="10"/>
      <c r="C322" s="11"/>
      <c r="E322" s="11"/>
      <c r="F322" s="11"/>
      <c r="G322" s="17"/>
      <c r="H322" s="17"/>
    </row>
    <row r="323" spans="2:8" s="12" customFormat="1" x14ac:dyDescent="0.35">
      <c r="B323" s="10"/>
      <c r="C323" s="11"/>
      <c r="E323" s="11"/>
      <c r="F323" s="11"/>
      <c r="G323" s="17"/>
      <c r="H323" s="17"/>
    </row>
    <row r="324" spans="2:8" s="12" customFormat="1" x14ac:dyDescent="0.35">
      <c r="B324" s="10"/>
      <c r="C324" s="11"/>
      <c r="E324" s="11"/>
      <c r="F324" s="11"/>
      <c r="G324" s="17"/>
      <c r="H324" s="17"/>
    </row>
    <row r="325" spans="2:8" s="12" customFormat="1" x14ac:dyDescent="0.35">
      <c r="B325" s="10"/>
      <c r="C325" s="11"/>
      <c r="E325" s="11"/>
      <c r="F325" s="11"/>
      <c r="G325" s="17"/>
      <c r="H325" s="17"/>
    </row>
    <row r="326" spans="2:8" s="12" customFormat="1" x14ac:dyDescent="0.35">
      <c r="B326" s="10"/>
      <c r="C326" s="11"/>
      <c r="E326" s="11"/>
      <c r="F326" s="11"/>
      <c r="G326" s="17"/>
      <c r="H326" s="17"/>
    </row>
    <row r="327" spans="2:8" s="12" customFormat="1" x14ac:dyDescent="0.35">
      <c r="B327" s="10"/>
      <c r="C327" s="11"/>
      <c r="E327" s="11"/>
      <c r="F327" s="11"/>
      <c r="G327" s="17"/>
      <c r="H327" s="17"/>
    </row>
    <row r="328" spans="2:8" s="12" customFormat="1" x14ac:dyDescent="0.35">
      <c r="B328" s="10"/>
      <c r="C328" s="11"/>
      <c r="E328" s="11"/>
      <c r="F328" s="11"/>
      <c r="G328" s="17"/>
      <c r="H328" s="17"/>
    </row>
    <row r="329" spans="2:8" s="12" customFormat="1" x14ac:dyDescent="0.35">
      <c r="B329" s="10"/>
      <c r="C329" s="11"/>
      <c r="E329" s="11"/>
      <c r="F329" s="11"/>
      <c r="G329" s="17"/>
      <c r="H329" s="17"/>
    </row>
    <row r="330" spans="2:8" s="12" customFormat="1" x14ac:dyDescent="0.35">
      <c r="B330" s="10"/>
      <c r="C330" s="11"/>
      <c r="E330" s="11"/>
      <c r="F330" s="11"/>
      <c r="G330" s="17"/>
      <c r="H330" s="17"/>
    </row>
    <row r="331" spans="2:8" s="12" customFormat="1" x14ac:dyDescent="0.35">
      <c r="B331" s="10"/>
      <c r="C331" s="11"/>
      <c r="E331" s="11"/>
      <c r="F331" s="11"/>
      <c r="G331" s="17"/>
      <c r="H331" s="17"/>
    </row>
    <row r="332" spans="2:8" s="12" customFormat="1" x14ac:dyDescent="0.35">
      <c r="B332" s="10"/>
      <c r="C332" s="11"/>
      <c r="E332" s="11"/>
      <c r="F332" s="11"/>
      <c r="G332" s="17"/>
      <c r="H332" s="17"/>
    </row>
    <row r="333" spans="2:8" s="12" customFormat="1" x14ac:dyDescent="0.35">
      <c r="B333" s="10"/>
      <c r="C333" s="11"/>
      <c r="E333" s="11"/>
      <c r="F333" s="11"/>
      <c r="G333" s="17"/>
      <c r="H333" s="17"/>
    </row>
    <row r="334" spans="2:8" s="12" customFormat="1" x14ac:dyDescent="0.35">
      <c r="B334" s="10"/>
      <c r="C334" s="11"/>
      <c r="E334" s="11"/>
      <c r="F334" s="11"/>
      <c r="G334" s="17"/>
      <c r="H334" s="17"/>
    </row>
    <row r="335" spans="2:8" s="12" customFormat="1" x14ac:dyDescent="0.35">
      <c r="B335" s="10"/>
      <c r="C335" s="11"/>
      <c r="E335" s="11"/>
      <c r="F335" s="11"/>
      <c r="G335" s="17"/>
      <c r="H335" s="17"/>
    </row>
    <row r="336" spans="2:8" s="12" customFormat="1" x14ac:dyDescent="0.35">
      <c r="B336" s="10"/>
      <c r="C336" s="11"/>
      <c r="E336" s="11"/>
      <c r="F336" s="11"/>
      <c r="G336" s="17"/>
      <c r="H336" s="17"/>
    </row>
    <row r="337" spans="2:8" s="12" customFormat="1" x14ac:dyDescent="0.35">
      <c r="B337" s="10"/>
      <c r="C337" s="11"/>
      <c r="E337" s="11"/>
      <c r="F337" s="11"/>
      <c r="G337" s="17"/>
      <c r="H337" s="17"/>
    </row>
    <row r="338" spans="2:8" s="12" customFormat="1" x14ac:dyDescent="0.35">
      <c r="B338" s="10"/>
      <c r="C338" s="11"/>
      <c r="E338" s="11"/>
      <c r="F338" s="11"/>
      <c r="G338" s="17"/>
      <c r="H338" s="17"/>
    </row>
    <row r="339" spans="2:8" s="12" customFormat="1" x14ac:dyDescent="0.35">
      <c r="B339" s="10"/>
      <c r="C339" s="11"/>
      <c r="E339" s="11"/>
      <c r="F339" s="11"/>
      <c r="G339" s="17"/>
      <c r="H339" s="17"/>
    </row>
    <row r="340" spans="2:8" s="12" customFormat="1" x14ac:dyDescent="0.35">
      <c r="B340" s="10"/>
      <c r="C340" s="11"/>
      <c r="E340" s="11"/>
      <c r="F340" s="11"/>
      <c r="G340" s="17"/>
      <c r="H340" s="17"/>
    </row>
    <row r="341" spans="2:8" s="12" customFormat="1" x14ac:dyDescent="0.35">
      <c r="B341" s="10"/>
      <c r="C341" s="11"/>
      <c r="E341" s="11"/>
      <c r="F341" s="11"/>
      <c r="G341" s="17"/>
      <c r="H341" s="17"/>
    </row>
    <row r="342" spans="2:8" s="12" customFormat="1" x14ac:dyDescent="0.35">
      <c r="B342" s="10"/>
      <c r="C342" s="11"/>
      <c r="E342" s="11"/>
      <c r="F342" s="11"/>
      <c r="G342" s="17"/>
      <c r="H342" s="17"/>
    </row>
    <row r="343" spans="2:8" s="12" customFormat="1" x14ac:dyDescent="0.35">
      <c r="B343" s="10"/>
      <c r="C343" s="11"/>
      <c r="E343" s="11"/>
      <c r="F343" s="11"/>
      <c r="G343" s="17"/>
      <c r="H343" s="17"/>
    </row>
    <row r="344" spans="2:8" s="12" customFormat="1" x14ac:dyDescent="0.35">
      <c r="B344" s="10"/>
      <c r="C344" s="11"/>
      <c r="E344" s="11"/>
      <c r="F344" s="11"/>
      <c r="G344" s="17"/>
      <c r="H344" s="17"/>
    </row>
    <row r="345" spans="2:8" s="12" customFormat="1" x14ac:dyDescent="0.35">
      <c r="B345" s="10"/>
      <c r="C345" s="11"/>
      <c r="E345" s="11"/>
      <c r="F345" s="11"/>
      <c r="G345" s="17"/>
      <c r="H345" s="17"/>
    </row>
    <row r="346" spans="2:8" s="12" customFormat="1" x14ac:dyDescent="0.35">
      <c r="B346" s="10"/>
      <c r="C346" s="11"/>
      <c r="E346" s="11"/>
      <c r="F346" s="11"/>
      <c r="G346" s="17"/>
      <c r="H346" s="17"/>
    </row>
    <row r="347" spans="2:8" s="12" customFormat="1" x14ac:dyDescent="0.35">
      <c r="B347" s="10"/>
      <c r="C347" s="11"/>
      <c r="E347" s="11"/>
      <c r="F347" s="11"/>
      <c r="G347" s="17"/>
      <c r="H347" s="17"/>
    </row>
    <row r="348" spans="2:8" s="12" customFormat="1" x14ac:dyDescent="0.35">
      <c r="B348" s="10"/>
      <c r="C348" s="11"/>
      <c r="E348" s="11"/>
      <c r="F348" s="11"/>
      <c r="G348" s="17"/>
      <c r="H348" s="17"/>
    </row>
    <row r="349" spans="2:8" s="12" customFormat="1" x14ac:dyDescent="0.35">
      <c r="B349" s="10"/>
      <c r="C349" s="11"/>
      <c r="E349" s="11"/>
      <c r="F349" s="11"/>
      <c r="G349" s="17"/>
      <c r="H349" s="17"/>
    </row>
    <row r="350" spans="2:8" s="12" customFormat="1" x14ac:dyDescent="0.35">
      <c r="B350" s="10"/>
      <c r="C350" s="11"/>
      <c r="E350" s="11"/>
      <c r="F350" s="11"/>
      <c r="G350" s="17"/>
      <c r="H350" s="17"/>
    </row>
    <row r="351" spans="2:8" s="12" customFormat="1" x14ac:dyDescent="0.35">
      <c r="B351" s="10"/>
      <c r="C351" s="11"/>
      <c r="E351" s="11"/>
      <c r="F351" s="11"/>
      <c r="G351" s="17"/>
      <c r="H351" s="17"/>
    </row>
    <row r="352" spans="2:8" s="12" customFormat="1" x14ac:dyDescent="0.35">
      <c r="B352" s="10"/>
      <c r="C352" s="11"/>
      <c r="E352" s="11"/>
      <c r="F352" s="11"/>
      <c r="G352" s="17"/>
      <c r="H352" s="17"/>
    </row>
    <row r="353" spans="2:8" s="12" customFormat="1" x14ac:dyDescent="0.35">
      <c r="B353" s="10"/>
      <c r="C353" s="11"/>
      <c r="E353" s="11"/>
      <c r="F353" s="11"/>
      <c r="G353" s="17"/>
      <c r="H353" s="17"/>
    </row>
    <row r="354" spans="2:8" s="12" customFormat="1" x14ac:dyDescent="0.35">
      <c r="B354" s="10"/>
      <c r="C354" s="11"/>
      <c r="E354" s="11"/>
      <c r="F354" s="11"/>
      <c r="G354" s="17"/>
      <c r="H354" s="17"/>
    </row>
    <row r="355" spans="2:8" s="12" customFormat="1" x14ac:dyDescent="0.35">
      <c r="B355" s="10"/>
      <c r="C355" s="11"/>
      <c r="E355" s="11"/>
      <c r="F355" s="11"/>
      <c r="G355" s="17"/>
      <c r="H355" s="17"/>
    </row>
    <row r="356" spans="2:8" s="12" customFormat="1" x14ac:dyDescent="0.35">
      <c r="B356" s="10"/>
      <c r="C356" s="11"/>
      <c r="E356" s="11"/>
      <c r="F356" s="11"/>
      <c r="G356" s="17"/>
      <c r="H356" s="17"/>
    </row>
    <row r="357" spans="2:8" s="12" customFormat="1" x14ac:dyDescent="0.35">
      <c r="B357" s="10"/>
      <c r="C357" s="11"/>
      <c r="E357" s="11"/>
      <c r="F357" s="11"/>
      <c r="G357" s="17"/>
      <c r="H357" s="17"/>
    </row>
    <row r="358" spans="2:8" s="12" customFormat="1" x14ac:dyDescent="0.35">
      <c r="B358" s="10"/>
      <c r="C358" s="11"/>
      <c r="E358" s="11"/>
      <c r="F358" s="11"/>
      <c r="G358" s="17"/>
      <c r="H358" s="17"/>
    </row>
    <row r="359" spans="2:8" s="12" customFormat="1" x14ac:dyDescent="0.35">
      <c r="B359" s="10"/>
      <c r="C359" s="11"/>
      <c r="E359" s="11"/>
      <c r="F359" s="11"/>
      <c r="G359" s="17"/>
      <c r="H359" s="17"/>
    </row>
    <row r="360" spans="2:8" s="12" customFormat="1" x14ac:dyDescent="0.35">
      <c r="B360" s="10"/>
      <c r="C360" s="11"/>
      <c r="E360" s="11"/>
      <c r="F360" s="11"/>
      <c r="G360" s="17"/>
      <c r="H360" s="17"/>
    </row>
    <row r="361" spans="2:8" s="12" customFormat="1" x14ac:dyDescent="0.35">
      <c r="B361" s="10"/>
      <c r="C361" s="11"/>
      <c r="E361" s="11"/>
      <c r="F361" s="11"/>
      <c r="G361" s="17"/>
      <c r="H361" s="17"/>
    </row>
    <row r="362" spans="2:8" s="12" customFormat="1" x14ac:dyDescent="0.35">
      <c r="B362" s="10"/>
      <c r="C362" s="11"/>
      <c r="E362" s="11"/>
      <c r="F362" s="11"/>
      <c r="G362" s="17"/>
      <c r="H362" s="17"/>
    </row>
    <row r="363" spans="2:8" s="12" customFormat="1" x14ac:dyDescent="0.35">
      <c r="B363" s="10"/>
      <c r="C363" s="11"/>
      <c r="E363" s="11"/>
      <c r="F363" s="11"/>
      <c r="G363" s="17"/>
      <c r="H363" s="17"/>
    </row>
    <row r="364" spans="2:8" s="12" customFormat="1" x14ac:dyDescent="0.35">
      <c r="B364" s="10"/>
      <c r="C364" s="11"/>
      <c r="E364" s="11"/>
      <c r="F364" s="11"/>
      <c r="G364" s="17"/>
      <c r="H364" s="17"/>
    </row>
    <row r="365" spans="2:8" s="12" customFormat="1" x14ac:dyDescent="0.35">
      <c r="B365" s="10"/>
      <c r="C365" s="11"/>
      <c r="E365" s="11"/>
      <c r="F365" s="11"/>
      <c r="G365" s="17"/>
      <c r="H365" s="17"/>
    </row>
    <row r="366" spans="2:8" s="12" customFormat="1" x14ac:dyDescent="0.35">
      <c r="B366" s="10"/>
      <c r="C366" s="11"/>
      <c r="E366" s="11"/>
      <c r="F366" s="11"/>
      <c r="G366" s="17"/>
      <c r="H366" s="17"/>
    </row>
    <row r="367" spans="2:8" s="12" customFormat="1" x14ac:dyDescent="0.35">
      <c r="B367" s="10"/>
      <c r="C367" s="11"/>
      <c r="E367" s="11"/>
      <c r="F367" s="11"/>
      <c r="G367" s="17"/>
      <c r="H367" s="17"/>
    </row>
    <row r="368" spans="2:8" s="12" customFormat="1" x14ac:dyDescent="0.35">
      <c r="B368" s="10"/>
      <c r="C368" s="11"/>
      <c r="E368" s="11"/>
      <c r="F368" s="11"/>
      <c r="G368" s="17"/>
      <c r="H368" s="17"/>
    </row>
    <row r="369" spans="1:18" s="12" customFormat="1" x14ac:dyDescent="0.35">
      <c r="B369" s="10"/>
      <c r="C369" s="11"/>
      <c r="E369" s="11"/>
      <c r="F369" s="11"/>
      <c r="G369" s="17"/>
      <c r="H369" s="17"/>
    </row>
    <row r="370" spans="1:18" x14ac:dyDescent="0.35">
      <c r="A370" s="12"/>
      <c r="B370" s="10"/>
      <c r="C370" s="11"/>
      <c r="D370" s="12"/>
      <c r="E370" s="11"/>
      <c r="F370" s="11"/>
      <c r="G370" s="17"/>
      <c r="H370" s="17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1:18" x14ac:dyDescent="0.35">
      <c r="A371" s="12"/>
      <c r="B371" s="10"/>
      <c r="C371" s="11"/>
      <c r="D371" s="12"/>
      <c r="E371" s="11"/>
      <c r="F371" s="11"/>
      <c r="G371" s="17"/>
      <c r="H371" s="17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1:18" x14ac:dyDescent="0.35">
      <c r="A372" s="12"/>
      <c r="B372" s="10"/>
    </row>
    <row r="373" spans="1:18" x14ac:dyDescent="0.35">
      <c r="A373" s="12"/>
      <c r="B373" s="10"/>
    </row>
    <row r="374" spans="1:18" x14ac:dyDescent="0.35">
      <c r="A374" s="12"/>
      <c r="B374" s="10"/>
    </row>
    <row r="375" spans="1:18" x14ac:dyDescent="0.35">
      <c r="A375" s="12"/>
      <c r="B375" s="10"/>
    </row>
    <row r="376" spans="1:18" x14ac:dyDescent="0.35">
      <c r="A376" s="12"/>
      <c r="B376" s="10"/>
    </row>
    <row r="377" spans="1:18" x14ac:dyDescent="0.35">
      <c r="A377" s="12"/>
      <c r="B377" s="10"/>
    </row>
    <row r="378" spans="1:18" x14ac:dyDescent="0.35">
      <c r="A378" s="12"/>
      <c r="B378" s="10"/>
    </row>
    <row r="379" spans="1:18" x14ac:dyDescent="0.35">
      <c r="A379" s="12"/>
      <c r="B379" s="10"/>
    </row>
    <row r="380" spans="1:18" x14ac:dyDescent="0.35">
      <c r="A380" s="12"/>
      <c r="B380" s="10"/>
    </row>
    <row r="381" spans="1:18" x14ac:dyDescent="0.35">
      <c r="A381" s="12"/>
      <c r="B381" s="10"/>
    </row>
    <row r="382" spans="1:18" x14ac:dyDescent="0.35">
      <c r="A382" s="12"/>
      <c r="B382" s="10"/>
    </row>
    <row r="383" spans="1:18" x14ac:dyDescent="0.35">
      <c r="A383" s="12"/>
      <c r="B383" s="10"/>
    </row>
    <row r="384" spans="1:18" x14ac:dyDescent="0.35">
      <c r="A384" s="12"/>
      <c r="B384" s="10"/>
    </row>
    <row r="385" spans="1:2" x14ac:dyDescent="0.35">
      <c r="A385" s="12"/>
      <c r="B385" s="10"/>
    </row>
    <row r="386" spans="1:2" x14ac:dyDescent="0.35">
      <c r="A386" s="12"/>
      <c r="B386" s="10"/>
    </row>
    <row r="387" spans="1:2" x14ac:dyDescent="0.35">
      <c r="A387" s="12"/>
      <c r="B387" s="10"/>
    </row>
    <row r="388" spans="1:2" x14ac:dyDescent="0.35">
      <c r="A388" s="12"/>
      <c r="B388" s="10"/>
    </row>
    <row r="389" spans="1:2" x14ac:dyDescent="0.35">
      <c r="A389" s="12"/>
      <c r="B389" s="10"/>
    </row>
    <row r="390" spans="1:2" x14ac:dyDescent="0.35">
      <c r="A390" s="12"/>
      <c r="B390" s="10"/>
    </row>
    <row r="391" spans="1:2" x14ac:dyDescent="0.35">
      <c r="A391" s="12"/>
      <c r="B391" s="10"/>
    </row>
    <row r="392" spans="1:2" x14ac:dyDescent="0.35">
      <c r="A392" s="12"/>
      <c r="B392" s="10"/>
    </row>
    <row r="393" spans="1:2" x14ac:dyDescent="0.35">
      <c r="A393" s="12"/>
      <c r="B393" s="10"/>
    </row>
    <row r="394" spans="1:2" x14ac:dyDescent="0.35">
      <c r="A394" s="12"/>
      <c r="B394" s="10"/>
    </row>
    <row r="395" spans="1:2" x14ac:dyDescent="0.35">
      <c r="A395" s="12"/>
      <c r="B395" s="10"/>
    </row>
    <row r="396" spans="1:2" x14ac:dyDescent="0.35">
      <c r="A396" s="12"/>
      <c r="B396" s="10"/>
    </row>
    <row r="397" spans="1:2" x14ac:dyDescent="0.35">
      <c r="A397" s="12"/>
      <c r="B397" s="10"/>
    </row>
    <row r="398" spans="1:2" x14ac:dyDescent="0.35">
      <c r="A398" s="12"/>
      <c r="B398" s="10"/>
    </row>
    <row r="399" spans="1:2" x14ac:dyDescent="0.35">
      <c r="A399" s="12"/>
      <c r="B399" s="10"/>
    </row>
    <row r="400" spans="1:2" x14ac:dyDescent="0.35">
      <c r="A400" s="12"/>
      <c r="B400" s="10"/>
    </row>
    <row r="401" spans="1:2" x14ac:dyDescent="0.35">
      <c r="A401" s="12"/>
      <c r="B401" s="10"/>
    </row>
    <row r="402" spans="1:2" x14ac:dyDescent="0.35">
      <c r="A402" s="12"/>
      <c r="B402" s="10"/>
    </row>
    <row r="403" spans="1:2" x14ac:dyDescent="0.35">
      <c r="A403" s="12"/>
      <c r="B403" s="10"/>
    </row>
    <row r="404" spans="1:2" x14ac:dyDescent="0.35">
      <c r="A404" s="12"/>
      <c r="B404" s="10"/>
    </row>
    <row r="405" spans="1:2" x14ac:dyDescent="0.35">
      <c r="A405" s="12"/>
      <c r="B405" s="10"/>
    </row>
    <row r="406" spans="1:2" x14ac:dyDescent="0.35">
      <c r="A406" s="12"/>
      <c r="B406" s="10"/>
    </row>
    <row r="407" spans="1:2" x14ac:dyDescent="0.35">
      <c r="A407" s="12"/>
      <c r="B407" s="10"/>
    </row>
    <row r="408" spans="1:2" x14ac:dyDescent="0.35">
      <c r="A408" s="12"/>
      <c r="B408" s="10"/>
    </row>
    <row r="409" spans="1:2" x14ac:dyDescent="0.35">
      <c r="A409" s="12"/>
      <c r="B409" s="10"/>
    </row>
    <row r="410" spans="1:2" x14ac:dyDescent="0.35">
      <c r="A410" s="12"/>
      <c r="B410" s="10"/>
    </row>
    <row r="411" spans="1:2" x14ac:dyDescent="0.35">
      <c r="A411" s="12"/>
      <c r="B411" s="10"/>
    </row>
    <row r="412" spans="1:2" x14ac:dyDescent="0.35">
      <c r="A412" s="12"/>
      <c r="B412" s="10"/>
    </row>
    <row r="413" spans="1:2" x14ac:dyDescent="0.35">
      <c r="A413" s="12"/>
      <c r="B413" s="10"/>
    </row>
    <row r="414" spans="1:2" x14ac:dyDescent="0.35">
      <c r="A414" s="12"/>
      <c r="B414" s="10"/>
    </row>
    <row r="415" spans="1:2" x14ac:dyDescent="0.35">
      <c r="A415" s="12"/>
      <c r="B415" s="10"/>
    </row>
    <row r="416" spans="1:2" x14ac:dyDescent="0.35">
      <c r="A416" s="12"/>
      <c r="B416" s="10"/>
    </row>
    <row r="417" spans="1:2" x14ac:dyDescent="0.35">
      <c r="A417" s="12"/>
      <c r="B417" s="10"/>
    </row>
    <row r="418" spans="1:2" x14ac:dyDescent="0.35">
      <c r="A418" s="12"/>
      <c r="B418" s="10"/>
    </row>
    <row r="419" spans="1:2" x14ac:dyDescent="0.35">
      <c r="A419" s="12"/>
      <c r="B419" s="10"/>
    </row>
    <row r="420" spans="1:2" x14ac:dyDescent="0.35">
      <c r="A420" s="12"/>
      <c r="B420" s="10"/>
    </row>
    <row r="421" spans="1:2" x14ac:dyDescent="0.35">
      <c r="A421" s="12"/>
      <c r="B421" s="10"/>
    </row>
    <row r="422" spans="1:2" x14ac:dyDescent="0.35">
      <c r="A422" s="12"/>
      <c r="B422" s="10"/>
    </row>
    <row r="423" spans="1:2" x14ac:dyDescent="0.35">
      <c r="A423" s="12"/>
      <c r="B423" s="10"/>
    </row>
    <row r="424" spans="1:2" x14ac:dyDescent="0.35">
      <c r="A424" s="12"/>
      <c r="B424" s="10"/>
    </row>
    <row r="425" spans="1:2" x14ac:dyDescent="0.35">
      <c r="A425" s="12"/>
      <c r="B425" s="10"/>
    </row>
    <row r="426" spans="1:2" x14ac:dyDescent="0.35">
      <c r="A426" s="12"/>
      <c r="B426" s="10"/>
    </row>
    <row r="427" spans="1:2" x14ac:dyDescent="0.35">
      <c r="A427" s="12"/>
      <c r="B427" s="10"/>
    </row>
    <row r="428" spans="1:2" x14ac:dyDescent="0.35">
      <c r="A428" s="12"/>
      <c r="B428" s="10"/>
    </row>
    <row r="429" spans="1:2" x14ac:dyDescent="0.35">
      <c r="A429" s="12"/>
      <c r="B429" s="10"/>
    </row>
    <row r="430" spans="1:2" x14ac:dyDescent="0.35">
      <c r="A430" s="12"/>
      <c r="B430" s="10"/>
    </row>
    <row r="431" spans="1:2" x14ac:dyDescent="0.35">
      <c r="A431" s="12"/>
      <c r="B431" s="10"/>
    </row>
    <row r="432" spans="1:2" x14ac:dyDescent="0.35">
      <c r="A432" s="12"/>
      <c r="B432" s="10"/>
    </row>
    <row r="433" spans="1:2" x14ac:dyDescent="0.35">
      <c r="A433" s="12"/>
      <c r="B433" s="10"/>
    </row>
    <row r="434" spans="1:2" x14ac:dyDescent="0.35">
      <c r="A434" s="12"/>
      <c r="B434" s="10"/>
    </row>
    <row r="435" spans="1:2" x14ac:dyDescent="0.35">
      <c r="A435" s="12"/>
      <c r="B435" s="10"/>
    </row>
    <row r="436" spans="1:2" x14ac:dyDescent="0.35">
      <c r="A436" s="12"/>
      <c r="B436" s="10"/>
    </row>
    <row r="437" spans="1:2" x14ac:dyDescent="0.35">
      <c r="A437" s="12"/>
      <c r="B437" s="10"/>
    </row>
    <row r="438" spans="1:2" x14ac:dyDescent="0.35">
      <c r="A438" s="12"/>
      <c r="B438" s="10"/>
    </row>
    <row r="439" spans="1:2" x14ac:dyDescent="0.35">
      <c r="A439" s="12"/>
      <c r="B439" s="10"/>
    </row>
    <row r="440" spans="1:2" x14ac:dyDescent="0.35">
      <c r="A440" s="12"/>
      <c r="B440" s="10"/>
    </row>
    <row r="441" spans="1:2" x14ac:dyDescent="0.35">
      <c r="A441" s="12"/>
      <c r="B441" s="10"/>
    </row>
    <row r="442" spans="1:2" x14ac:dyDescent="0.35">
      <c r="A442" s="12"/>
      <c r="B442" s="10"/>
    </row>
    <row r="443" spans="1:2" x14ac:dyDescent="0.35">
      <c r="B443" s="10"/>
    </row>
    <row r="444" spans="1:2" x14ac:dyDescent="0.35">
      <c r="B444" s="10"/>
    </row>
    <row r="445" spans="1:2" x14ac:dyDescent="0.35">
      <c r="B445" s="10"/>
    </row>
    <row r="446" spans="1:2" x14ac:dyDescent="0.35">
      <c r="B446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Logbook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pangea</dc:creator>
  <cp:lastModifiedBy>Explore Pangea</cp:lastModifiedBy>
  <dcterms:created xsi:type="dcterms:W3CDTF">2011-01-18T13:50:29Z</dcterms:created>
  <dcterms:modified xsi:type="dcterms:W3CDTF">2019-05-11T10:27:03Z</dcterms:modified>
</cp:coreProperties>
</file>